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2580" tabRatio="601" activeTab="0"/>
  </bookViews>
  <sheets>
    <sheet name="ELEKON_POWER" sheetId="1" r:id="rId1"/>
    <sheet name="АЛЬТЕРНАТОРЫ" sheetId="2" r:id="rId2"/>
    <sheet name="МОТОПОМПЫ" sheetId="3" r:id="rId3"/>
    <sheet name="ДВС" sheetId="4" r:id="rId4"/>
  </sheets>
  <definedNames/>
  <calcPr fullCalcOnLoad="1" fullPrecision="0"/>
</workbook>
</file>

<file path=xl/sharedStrings.xml><?xml version="1.0" encoding="utf-8"?>
<sst xmlns="http://schemas.openxmlformats.org/spreadsheetml/2006/main" count="412" uniqueCount="324">
  <si>
    <t>SAE3</t>
  </si>
  <si>
    <t>11,5"</t>
  </si>
  <si>
    <t>SAE1</t>
  </si>
  <si>
    <t>Электростанция облегченная, бензин, ручной. старт, режим зарядки аккумулятора, cos f=1</t>
  </si>
  <si>
    <t>EPG2500P</t>
  </si>
  <si>
    <t>EPD4600E</t>
  </si>
  <si>
    <t>4,6/5,0</t>
  </si>
  <si>
    <t>EPD2800E</t>
  </si>
  <si>
    <t>2,8/3,3</t>
  </si>
  <si>
    <t>76/78</t>
  </si>
  <si>
    <t>92/95</t>
  </si>
  <si>
    <t>10,8/10,8</t>
  </si>
  <si>
    <t>10,8/13,5</t>
  </si>
  <si>
    <t>18,0/18,0</t>
  </si>
  <si>
    <t>18,0/22,5</t>
  </si>
  <si>
    <t>ГС-10-230</t>
  </si>
  <si>
    <t>ГС-10-400</t>
  </si>
  <si>
    <t>ГС-18-230</t>
  </si>
  <si>
    <t>ГС-18-400</t>
  </si>
  <si>
    <t>EPG2400i</t>
  </si>
  <si>
    <t>EP168 (EP170)</t>
  </si>
  <si>
    <t>EP188 Q1</t>
  </si>
  <si>
    <t>EP188 E</t>
  </si>
  <si>
    <t>курс ЦБ:</t>
  </si>
  <si>
    <t>Модель</t>
  </si>
  <si>
    <t>Описание</t>
  </si>
  <si>
    <t>Емкость бака, л /расход, л/ч</t>
  </si>
  <si>
    <t>Напряжение, В  / Ток, А</t>
  </si>
  <si>
    <t>Цена, У.Е.</t>
  </si>
  <si>
    <t>Розница</t>
  </si>
  <si>
    <r>
      <t>Размеры в упаковке, мм /Объем, м</t>
    </r>
    <r>
      <rPr>
        <b/>
        <vertAlign val="superscript"/>
        <sz val="10"/>
        <rFont val="Arial"/>
        <family val="2"/>
      </rPr>
      <t>3</t>
    </r>
  </si>
  <si>
    <t>380 / 220 / 7,9</t>
  </si>
  <si>
    <t>Мощность ном/макс, кВА</t>
  </si>
  <si>
    <t xml:space="preserve">БЕНЗИНОВЫЕ </t>
  </si>
  <si>
    <t>ДИЗЕЛЬНЫЕ</t>
  </si>
  <si>
    <t>СВАРОЧНЫЕ АГРЕГАТЫ</t>
  </si>
  <si>
    <t>курс ЦБ</t>
  </si>
  <si>
    <t>$</t>
  </si>
  <si>
    <t>руб.</t>
  </si>
  <si>
    <t>Цена</t>
  </si>
  <si>
    <t>ГС-400-400</t>
  </si>
  <si>
    <t>400/500</t>
  </si>
  <si>
    <t>Вес, кг</t>
  </si>
  <si>
    <t>25 / 2,5</t>
  </si>
  <si>
    <t>220 / 12 / 4,5</t>
  </si>
  <si>
    <t>220 / 12 / 10,9</t>
  </si>
  <si>
    <t>Одноцилиндровый, 4-х тактный, с воздушным охлаждением, объем 196 см.куб, ручной пуск С ЦЕНТРОБЕЖНОЙ МУФТОЙ СЦЕПЛЕНИЯ</t>
  </si>
  <si>
    <t xml:space="preserve">Одноцилиндровый, 4-х тактный, с воздушным охлаждением, объем 389 см.куб, ручной пуск C РУЧНЫМ СТАРТЕРОМ </t>
  </si>
  <si>
    <t>Одноцилиндровый, 4-х тактный, с воздушным охлаждением, объем 389 см.куб, ручной пуск С ЭЛЕКТРОСТАРТЕРОМ</t>
  </si>
  <si>
    <t>Одноцилиндровый, 4-х тактный, с возд. охл., объем 305 см.куб, ручной пуск, 1800 об/мин на выходном валу</t>
  </si>
  <si>
    <t>Одноцилиндровый, 4-х тактный, с возд. охл., объем 296 см.куб, ручной пуск, 1800 об/мин на выходном валу</t>
  </si>
  <si>
    <t>Одноцилиндровый, 4-х тактный, с возд. охл., объем 418 см.куб, ручной пуск, 1800 об/мин на выходном валу</t>
  </si>
  <si>
    <t>Электростанция, cos f=1, дизель, режим зарядки аккумулятора, укомплектован электрическим стартером и аккумуляторной батареей</t>
  </si>
  <si>
    <t>Электростанция, cos f=1, дизель, режим зарядки аккумулятора, колеса в комплекте, укомплектован электрическим стартером и аккумуляторной батареей</t>
  </si>
  <si>
    <t>Электростанция 3-х фазн.,cos f=0,8, дизель, эл. старт., АКБ в комплекте, режим зарядки аккумулятора, счетчик моточасов,  дистанционный запуск (опция), большие колеса (опция), колеса в комплекте</t>
  </si>
  <si>
    <t>220 / 12 / 11,3</t>
  </si>
  <si>
    <t>220 / 12 / 22,7</t>
  </si>
  <si>
    <t>380 / 220 / 8,9</t>
  </si>
  <si>
    <t>220 / 12 / 32,7</t>
  </si>
  <si>
    <t>220 / 12 / 12,7</t>
  </si>
  <si>
    <t>220 / 12 / 20,9</t>
  </si>
  <si>
    <t>220 / 50-180</t>
  </si>
  <si>
    <t>4,2 / 0,7</t>
  </si>
  <si>
    <t>9 / 0,7-1,5</t>
  </si>
  <si>
    <t>3,6 / 1,1</t>
  </si>
  <si>
    <t>19 / 1,3-3,7</t>
  </si>
  <si>
    <t xml:space="preserve">14 / 1,4 </t>
  </si>
  <si>
    <t xml:space="preserve">14 / 1,6 </t>
  </si>
  <si>
    <t xml:space="preserve">11,5 / 1,7 </t>
  </si>
  <si>
    <t xml:space="preserve">12 / 2,8 </t>
  </si>
  <si>
    <t>334*262*330 / 0,03</t>
  </si>
  <si>
    <t>485*365*425 / 0,08</t>
  </si>
  <si>
    <t>560*440*460 / 0,11</t>
  </si>
  <si>
    <t>87/90</t>
  </si>
  <si>
    <t>690*525*550 / 0,2</t>
  </si>
  <si>
    <t>713*541*569 / 0,22</t>
  </si>
  <si>
    <t>585*510*600 / 0,18</t>
  </si>
  <si>
    <t>655*495*555 / 0,18</t>
  </si>
  <si>
    <t>735*495*605 / 0,22</t>
  </si>
  <si>
    <t>727*495*597 / 0,21</t>
  </si>
  <si>
    <t>670*510*532 / 0,18</t>
  </si>
  <si>
    <t>СВАРОЧНЫЕ АППАРАТЫ</t>
  </si>
  <si>
    <t>371*355*295 / 0,04</t>
  </si>
  <si>
    <t>300*215*220 / 0,02</t>
  </si>
  <si>
    <t>440*180*330 / 0,03</t>
  </si>
  <si>
    <t>432*205*355 / 0,03</t>
  </si>
  <si>
    <t>530*205*380 / 0,04</t>
  </si>
  <si>
    <t>Электростанция со встроенным сварочным выпрямителем, бензин, эл. старт, система A.V.R., режим сварки, сварочный ток 50-180 А, режим зарядки аккумулятора, колеса в комплекте</t>
  </si>
  <si>
    <t>Электростанция со встроенным сварочным выпрямителем, дизель, эл. старт, режим сварки, пост.сварочный ток 50-180 А, режим зарядки аккумулятора, АКБ в комплекте, счетчик моточасов, колеса в комплекте</t>
  </si>
  <si>
    <t>ДЛЯ ЧИСТОЙ ВОДЫ</t>
  </si>
  <si>
    <r>
      <t>Производительность, м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/ч</t>
    </r>
  </si>
  <si>
    <t>ГРЯЗЕВЫЕ</t>
  </si>
  <si>
    <t>МОЙКИ ВЫСОКОГО ДАВЛЕНИЯ</t>
  </si>
  <si>
    <t>Мощность двигателя, л.с. /об.мин</t>
  </si>
  <si>
    <t>6,5 /3600</t>
  </si>
  <si>
    <t>9,0 /3600</t>
  </si>
  <si>
    <t>6,8 /3600</t>
  </si>
  <si>
    <t>5,5 /3600</t>
  </si>
  <si>
    <t>9,5 л/мин</t>
  </si>
  <si>
    <t>11,4 л/мин</t>
  </si>
  <si>
    <t>3,6 / 1</t>
  </si>
  <si>
    <t>3,6 / 1,3</t>
  </si>
  <si>
    <t>6 / 1,5</t>
  </si>
  <si>
    <t>3,3 / 1,2</t>
  </si>
  <si>
    <t>477*385*417 / 0,07</t>
  </si>
  <si>
    <t>517*415*452 / 0,09</t>
  </si>
  <si>
    <t>587*470*582 / 0,16</t>
  </si>
  <si>
    <t>727*555*542 / 0,22</t>
  </si>
  <si>
    <t>820*650*660 / 0,35</t>
  </si>
  <si>
    <t>Мотопомпа дизельная грязевая, диаметр частиц до 30 мм,  макс. высота подъема 26 м,высота всасывания 8 м, производительность 78 м.куб/ч, вх/вых диаметр 80 мм (3"), объем двигателя 296 см.куб, ручной пуск</t>
  </si>
  <si>
    <t>Мотопомпа бензиновая грязевая, диаметр частиц до 30 мм,  макс. высота подъема 26 м, высота всасывания 8 м, производительность 78 м.куб/ч, вх/вых диаметр 80 мм (3"), объем двигателя 196 см.куб, ручной пуск</t>
  </si>
  <si>
    <t>Диаметр приводного диска</t>
  </si>
  <si>
    <t>Мощность, кВт (л.с.) / об.мин</t>
  </si>
  <si>
    <t>Дизельные двигатели внутреннего сгорания 3000 об/мин</t>
  </si>
  <si>
    <t xml:space="preserve">Бензиновые двигатели внутреннего сгорания </t>
  </si>
  <si>
    <t>ГС-500-400</t>
  </si>
  <si>
    <t xml:space="preserve">32 (43) /1500 </t>
  </si>
  <si>
    <t xml:space="preserve">110 (149) /1500 </t>
  </si>
  <si>
    <t xml:space="preserve">220 (297) /1500 </t>
  </si>
  <si>
    <t>Дизельные двигатели внутреннего сгорания 1500 об/мин для сборки генераторов</t>
  </si>
  <si>
    <t>PU086T</t>
  </si>
  <si>
    <t>PU086TI</t>
  </si>
  <si>
    <t>PU126TI</t>
  </si>
  <si>
    <t>PU158TI</t>
  </si>
  <si>
    <t>PU180TI</t>
  </si>
  <si>
    <t>PU222TI</t>
  </si>
  <si>
    <t>Дизельные двигатели внутреннего сгорания 1500 об/мин для пожарных насосов</t>
  </si>
  <si>
    <t>Газопоршневые двигатели внутреннего сгорания 1500 об/мин для сборки генераторов</t>
  </si>
  <si>
    <t>141(192) / 128(174)    117(146)</t>
  </si>
  <si>
    <t>200(272) / 175(238)    160(200)</t>
  </si>
  <si>
    <t>253(344) / 230(313)    203(254)</t>
  </si>
  <si>
    <t>319(434) / 290(394)    260(325)</t>
  </si>
  <si>
    <t>385(523) / 350(476)    317(397)</t>
  </si>
  <si>
    <t>Мощность двигателя, ISO 3046, Брутто</t>
  </si>
  <si>
    <t>Рекомендуемая мощность ДГУ  (Номинальная)</t>
  </si>
  <si>
    <t>кВт (л.с.)@1500 об/мин</t>
  </si>
  <si>
    <t>кВт(кВА)
@1500 об/мин</t>
  </si>
  <si>
    <t>Макс./Номинальная</t>
  </si>
  <si>
    <t>GE08TI (EZPOE)</t>
  </si>
  <si>
    <t>GE12TI (EZIOE)</t>
  </si>
  <si>
    <t>GV158TI (EZZOE)</t>
  </si>
  <si>
    <t>GV180TI (EZSOB)</t>
  </si>
  <si>
    <t>GV222TI (EZYOD)</t>
  </si>
  <si>
    <t>117(146)</t>
  </si>
  <si>
    <t>160(200)</t>
  </si>
  <si>
    <t>203(254)</t>
  </si>
  <si>
    <t>260(325)</t>
  </si>
  <si>
    <t>317(397)</t>
  </si>
  <si>
    <t>294 (400) / 2100</t>
  </si>
  <si>
    <t>173 (235) / 2450</t>
  </si>
  <si>
    <t>228 (310) / 2450</t>
  </si>
  <si>
    <t>408 (555) / 2350</t>
  </si>
  <si>
    <t>511 (695) / 2350</t>
  </si>
  <si>
    <t>625 (850) / 2350</t>
  </si>
  <si>
    <t>DH186FE</t>
  </si>
  <si>
    <t xml:space="preserve">Одноцилиндровый, 4-х тактный, с возд. охл., объем 406 см.куб, ручной пуск + электростартер </t>
  </si>
  <si>
    <t>6,3 / 3600</t>
  </si>
  <si>
    <t>14,5 / 3600</t>
  </si>
  <si>
    <t>15,8 / 3600</t>
  </si>
  <si>
    <t>Ток 160А (ПВ=60%), Ток 124А (ПВ=100%)</t>
  </si>
  <si>
    <t>7,2/8,0</t>
  </si>
  <si>
    <t>Электростанция инверторная, бензин, однофазная. Двигатель одноцилиндровый, 4х-тактный, с воздушным охлаждением, модель: EP200, объем 196 куб.см</t>
  </si>
  <si>
    <t>EPG7200i</t>
  </si>
  <si>
    <t>Электростанция инверторная, бензин, однофазная. Двигатель одноцилиндровый, 4х-тактный, с воздушным охлаждением, модель: EP190FE-i, объем 419 куб.см</t>
  </si>
  <si>
    <t>SAE4</t>
  </si>
  <si>
    <t>7,5"</t>
  </si>
  <si>
    <t>Синхронный, бесщеточный, одноопорный  генератор переменного тока, 1 фаза, 230В, 50 Гц, 1500 об/мин</t>
  </si>
  <si>
    <t>57/65</t>
  </si>
  <si>
    <t>14"</t>
  </si>
  <si>
    <t>Синхронные генераторы</t>
  </si>
  <si>
    <t>KG200 AS1</t>
  </si>
  <si>
    <t>Электростанция, бензин, эл. старт., АКБ в комплекте, режим зарядки аккумулятора, счетчик моточасов, cos f=1,  дистанционный запуск (опция), большие колеса (опция), колеса в комплекте</t>
  </si>
  <si>
    <t>Электростанция 3-х фазн., cos f=0.8, бензин, эл. старт., АКБ в комплекте, режим зарядки аккумулятора, счетчик моточасов,  дистанционный запуск (опция), большие колеса (опция), колеса в комплекте</t>
  </si>
  <si>
    <t>ГС-360-400</t>
  </si>
  <si>
    <t>11/12</t>
  </si>
  <si>
    <t>ИС-120</t>
  </si>
  <si>
    <t>3,2/3,8</t>
  </si>
  <si>
    <t>5,6/6,6</t>
  </si>
  <si>
    <t>ИС-160</t>
  </si>
  <si>
    <t>3,9/5,3</t>
  </si>
  <si>
    <t>ИС-200</t>
  </si>
  <si>
    <t>ИС-200-3</t>
  </si>
  <si>
    <t>5,3/7,0</t>
  </si>
  <si>
    <t>9,8/18,5</t>
  </si>
  <si>
    <t>18,0/19,5</t>
  </si>
  <si>
    <t>12,0/13,5</t>
  </si>
  <si>
    <t>10,0/11,5</t>
  </si>
  <si>
    <t>Сварочный аппарат инверторный для ручной дуговой сварки покрытыми электродами ELEKON POWER ИС-160 (~220В, 160А, ПВ=60%, 3,9 кВА). В комплекте металлический кейс для хранения и переноски, держатель электродов и зажим массы с кабелями (по 1,5м). Книга "ГАЗОЭЛЕКТРОСВАРЩИК. СПРАВОЧНИК" в подарок в каждой упаковке.</t>
  </si>
  <si>
    <t>ГС-160-400</t>
  </si>
  <si>
    <t>Сварочный аппарат инверторный для ручной дуговой сварки  покрытыми электродами ELEKON POWER ИС-315-3 (~380В, 315А, ПВ=60%, 9,8 кВА). В комплекте держатель электродов и зажим массы (без кабелей). Трехфазная вилка для кабеля питания приобретается отдельно. Книга "ГАЗОЭЛЕКТРОСВАРЩИК. СПРАВОЧНИК" в подарок в каждой упаковке.</t>
  </si>
  <si>
    <t>Сварочный аппарат инверторный для ручной дуговой сварки покрытыми электродами ELEKON POWER ИС-120 (~220В, 120А, ПВ=60%, 3,2 кВА). В комплекте металлический кейс для хранения и переноски, держатель электродов и зажим массы с кабелями (по 1,5м). Книга "ГАЗОЭЛЕКТРОСВАРЩИК. СПРАВОЧНИК" в подарок в каждой упаковке.</t>
  </si>
  <si>
    <r>
      <t xml:space="preserve">Ток </t>
    </r>
    <r>
      <rPr>
        <b/>
        <sz val="8"/>
        <color indexed="10"/>
        <rFont val="Arial"/>
        <family val="2"/>
      </rPr>
      <t>120</t>
    </r>
    <r>
      <rPr>
        <sz val="8"/>
        <color indexed="8"/>
        <rFont val="Arial"/>
        <family val="2"/>
      </rPr>
      <t>А (ПВ=</t>
    </r>
    <r>
      <rPr>
        <b/>
        <sz val="8"/>
        <color indexed="10"/>
        <rFont val="Arial"/>
        <family val="2"/>
      </rPr>
      <t>60</t>
    </r>
    <r>
      <rPr>
        <sz val="8"/>
        <color indexed="8"/>
        <rFont val="Arial"/>
        <family val="2"/>
      </rPr>
      <t>%), Ток 78А (ПВ=100%)</t>
    </r>
  </si>
  <si>
    <r>
      <t xml:space="preserve">Ток </t>
    </r>
    <r>
      <rPr>
        <b/>
        <sz val="8"/>
        <color indexed="10"/>
        <rFont val="Arial"/>
        <family val="2"/>
      </rPr>
      <t>315</t>
    </r>
    <r>
      <rPr>
        <sz val="8"/>
        <color indexed="8"/>
        <rFont val="Arial"/>
        <family val="2"/>
      </rPr>
      <t>А (ПВ=</t>
    </r>
    <r>
      <rPr>
        <b/>
        <sz val="8"/>
        <color indexed="10"/>
        <rFont val="Arial"/>
        <family val="2"/>
      </rPr>
      <t>60</t>
    </r>
    <r>
      <rPr>
        <sz val="8"/>
        <color indexed="8"/>
        <rFont val="Arial"/>
        <family val="2"/>
      </rPr>
      <t>%), Ток 244А (ПВ=100%)</t>
    </r>
  </si>
  <si>
    <t>Сварочный аппарат инверторный для ручной дуговой сварки  покрытыми электродами ELEKON POWER ИС-200 (~220В, 200А, ПВ=60%, 5,3 кВА). В комплекте металлический кейс для хранения и переноски, держатель электродов и зажим массы с кабелями (по 1,5м). Книга "ГАЗОЭЛЕКТРОСВАРЩИК. СПРАВОЧНИК" в подарок в каждой упаковке.</t>
  </si>
  <si>
    <r>
      <t>Ток</t>
    </r>
    <r>
      <rPr>
        <b/>
        <sz val="8"/>
        <color indexed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200</t>
    </r>
    <r>
      <rPr>
        <sz val="8"/>
        <color indexed="8"/>
        <rFont val="Arial"/>
        <family val="2"/>
      </rPr>
      <t>А (ПВ=</t>
    </r>
    <r>
      <rPr>
        <b/>
        <sz val="8"/>
        <color indexed="10"/>
        <rFont val="Arial"/>
        <family val="2"/>
      </rPr>
      <t>60</t>
    </r>
    <r>
      <rPr>
        <sz val="8"/>
        <color indexed="8"/>
        <rFont val="Arial"/>
        <family val="2"/>
      </rPr>
      <t>%), Ток 155А (ПВ=100%)</t>
    </r>
  </si>
  <si>
    <t>ИС-315-3</t>
  </si>
  <si>
    <t>2,4/2,6</t>
  </si>
  <si>
    <r>
      <t xml:space="preserve">Ток </t>
    </r>
    <r>
      <rPr>
        <b/>
        <sz val="8"/>
        <color indexed="10"/>
        <rFont val="Arial"/>
        <family val="2"/>
      </rPr>
      <t>200</t>
    </r>
    <r>
      <rPr>
        <sz val="8"/>
        <color indexed="8"/>
        <rFont val="Arial"/>
        <family val="2"/>
      </rPr>
      <t>А (ПВ=</t>
    </r>
    <r>
      <rPr>
        <b/>
        <sz val="8"/>
        <color indexed="10"/>
        <rFont val="Arial"/>
        <family val="2"/>
      </rPr>
      <t>60</t>
    </r>
    <r>
      <rPr>
        <sz val="8"/>
        <color indexed="8"/>
        <rFont val="Arial"/>
        <family val="2"/>
      </rPr>
      <t>%), Ток 155А (ПВ=100%)</t>
    </r>
  </si>
  <si>
    <t>Сварочный аппарат инверторный для ручной дуговой сварки  покрытыми электродами ELEKON POWER ИС-200-3 (~380В, 200А, ПВ=60%,  5,3 кВА). В комплекте металлический кейс для хранения и переноски, держатель электродов и зажим массы с кабелями (по 1,5м). Трехфазная вилка для кабеля питания приобретается отдельно. Книга "ГАЗОЭЛЕКТРОСВАРЩИК. СПРАВОЧНИК" в подарок в каждой упаковке.</t>
  </si>
  <si>
    <t>KG390</t>
  </si>
  <si>
    <t>ED4105D</t>
  </si>
  <si>
    <t>Двигатель дизельный ELEKON POWER (32кВт/1500 об., 4,330 л),  c МЕХАНИЧЕСКИМ регулятором оборотов, четырехцилиндровый, линейный, с жидкостным охлаждением, с прямым впрыском; эл.стартер, зарядный генератор, глушитель, радиатор в комплекте</t>
  </si>
  <si>
    <t>ED6105AZLD</t>
  </si>
  <si>
    <t>ED6105AZLD Двигатель дизельный ELEKON POWER (110кВт/1500 об., 6,490 л),  c МЕХАНИЧЕСКИМ регулятором оборотов, шестицилиндровый, линейный, с жидкостным охлаждением, с прямым впрыском, с турбонаддувом; эл.стартер, зарядный генератор, глушитель, радиатор в комплекте</t>
  </si>
  <si>
    <t>ED10ZLD-1</t>
  </si>
  <si>
    <t>ED10ZLD-1 Двигатель дизельный ELEKON POWER (220кВт/1500 об., 6,490 л),  c ЭЛЕКТРОННЫМ  регулятором оборотов, шестицилиндровый, линейный, с жидкостным охлаждением, с прямым впрыском, с турбонаддувом; эл.стартер, зарядный генератор, радиатор в комплекте</t>
  </si>
  <si>
    <t>ГС-30-400</t>
  </si>
  <si>
    <t>30,0/37,5</t>
  </si>
  <si>
    <t>ГС-50-400</t>
  </si>
  <si>
    <t>ГС-60-400</t>
  </si>
  <si>
    <t>ГС-100-400</t>
  </si>
  <si>
    <t>ГС-200-400</t>
  </si>
  <si>
    <t>ГС-320-400</t>
  </si>
  <si>
    <t>50,0/62,5</t>
  </si>
  <si>
    <t>360/450</t>
  </si>
  <si>
    <t>60,0/75</t>
  </si>
  <si>
    <t>320/400</t>
  </si>
  <si>
    <t>XY188FE</t>
  </si>
  <si>
    <t>Одноцилиндровый, 4-х тактный, с воздушным охлаждением, объем 389 см.куб, ручной пуск + электростартер</t>
  </si>
  <si>
    <t>EPDW190E</t>
  </si>
  <si>
    <t>1,8/2,0</t>
  </si>
  <si>
    <t>100/114</t>
  </si>
  <si>
    <t>PG36</t>
  </si>
  <si>
    <t>Мотопомпа для чистой и слабозагрязненной воды, макс. высота подъема 26 м, макс. высота всасывания 8 м, производительность 36 м.куб/ч, вх/вых диаметр 50 мм (2"), объем двигателя 196 см.куб, ручной пуск</t>
  </si>
  <si>
    <t>27/29</t>
  </si>
  <si>
    <t>PG60</t>
  </si>
  <si>
    <t>Мотопомпа для чистой и слабозагрязненной воды, макс. высота подъема 28 м, макс. высота всасывания 8 м, производительность 60 м.куб/ч, вх/вых диаметр 80 мм (3"), объем двигателя 196 см.куб, ручной пуск</t>
  </si>
  <si>
    <t>28/30</t>
  </si>
  <si>
    <t>PG96E</t>
  </si>
  <si>
    <t>45/47</t>
  </si>
  <si>
    <t>TPD78</t>
  </si>
  <si>
    <t>63/65</t>
  </si>
  <si>
    <t>TPG80</t>
  </si>
  <si>
    <t>41/43</t>
  </si>
  <si>
    <t>PWG170</t>
  </si>
  <si>
    <t>Мойка высокого давления бензиновая, производительность 9,5 л/мин, рабочее давление 170 бар, объем двигателя 163 см.куб, ручной пуск</t>
  </si>
  <si>
    <t>43/45,5</t>
  </si>
  <si>
    <t>PWG205</t>
  </si>
  <si>
    <t>Мойка высокого давления бензиновая, производительность 11,4 л/мин, рабочее давление 205 бар, объем двигателя 196 см.куб, ручной пуск+электростартер (АКБ в комплекте)</t>
  </si>
  <si>
    <t>44/46,5</t>
  </si>
  <si>
    <t>Одноцилиндровый, 4-х тактный, с возд. охл., объем 211 см.куб, ручной пуск</t>
  </si>
  <si>
    <t>3,4/3000</t>
  </si>
  <si>
    <t>27/32</t>
  </si>
  <si>
    <t>DH178FE</t>
  </si>
  <si>
    <t>Одноцилиндровый, 4-х тактный, с возд. охл., объем 296 см.куб, ручной пуск</t>
  </si>
  <si>
    <t>5,0/3000</t>
  </si>
  <si>
    <t>33/38</t>
  </si>
  <si>
    <t>ED178FS</t>
  </si>
  <si>
    <t>4,1/1800</t>
  </si>
  <si>
    <t>ED186</t>
  </si>
  <si>
    <t>Одноцилиндровый, 4-х тактный, с возд. охл., объем 418 см.куб, ручной пуск</t>
  </si>
  <si>
    <t>7,5/3600</t>
  </si>
  <si>
    <t>ED186FS</t>
  </si>
  <si>
    <t>7,5/1800</t>
  </si>
  <si>
    <t>7,7/3600</t>
  </si>
  <si>
    <t>KM186FE</t>
  </si>
  <si>
    <t>Одноцилиндровый, вертикальный, 4-х тактный, с возд. охл., объем 418 см.куб, ручной пуск +эл.стартер</t>
  </si>
  <si>
    <t>53</t>
  </si>
  <si>
    <t>KM376AG</t>
  </si>
  <si>
    <t>Трехцилиндровый, вертикальный линейный, 4-х тактный, с жидкостным  охл., объем 1048 см.куб, эл.стартер</t>
  </si>
  <si>
    <t>EP168-I</t>
  </si>
  <si>
    <t>Одноцилиндровый, 4-х тактный, с воздушным охлаждением, объем 163 см.куб, ручной пуск</t>
  </si>
  <si>
    <t>4,1 кВт/3600 (об/мин)</t>
  </si>
  <si>
    <t>3,3 кВт/3600 (об/мин)</t>
  </si>
  <si>
    <t>14</t>
  </si>
  <si>
    <t>Одноцилиндровый, 4-х тактный, с воздушным охлаждением, объем 196 см.куб, ручной пуск</t>
  </si>
  <si>
    <t>4,8 кВт/3600 (об/мин)</t>
  </si>
  <si>
    <t>4,0 кВт/3600 (об/мин)</t>
  </si>
  <si>
    <t>5,5 кВт/3600 (об/мин)</t>
  </si>
  <si>
    <t>Одноцилиндровый, 4-х тактный, с воздушным охлаждением, объем 389 см.куб, ручной пуск</t>
  </si>
  <si>
    <t>9,7 кВт/3600 (об/мин)</t>
  </si>
  <si>
    <t>KG390E</t>
  </si>
  <si>
    <t>Одноцилиндровый, 4-х тактный, с воздушным охлаждением, объем 389 см.куб, ручной пуск+эл.стартер</t>
  </si>
  <si>
    <t>7,7 кВт/3600 (об/мин)</t>
  </si>
  <si>
    <t>31</t>
  </si>
  <si>
    <t>KG690</t>
  </si>
  <si>
    <t>Двухцилиндровый, V-образный, 4-х тактный, с воздушным охлаждением, объем 688 см.куб, эл.стартер</t>
  </si>
  <si>
    <t>14,0 кВт/3600 (об/мин)</t>
  </si>
  <si>
    <t>50</t>
  </si>
  <si>
    <t>XY168FB</t>
  </si>
  <si>
    <t>4,8 кВт/4000 об/мин</t>
  </si>
  <si>
    <t>9,7 кВт/4000 (об/мин)</t>
  </si>
  <si>
    <t>Мотопомпа для чистой и слабозагрязненной воды, макс. высота подъема 16 м, макс. высота всасывания 8 м, производительность 96 м.куб/ч, вх/вых диаметр 100 мм (4"), объем двигателя 270 см.куб, эл. стартер</t>
  </si>
  <si>
    <t>Артикул</t>
  </si>
  <si>
    <t>Наименование</t>
  </si>
  <si>
    <t>EPG5000</t>
  </si>
  <si>
    <t>5,0/6,0</t>
  </si>
  <si>
    <t>84/86</t>
  </si>
  <si>
    <t>EPG6200X-3</t>
  </si>
  <si>
    <t>6,2/7,0</t>
  </si>
  <si>
    <t>-</t>
  </si>
  <si>
    <t>EPD5500XE-3</t>
  </si>
  <si>
    <t>5,5/6,0</t>
  </si>
  <si>
    <t>94/96</t>
  </si>
  <si>
    <t>16</t>
  </si>
  <si>
    <t>9,5/10,5</t>
  </si>
  <si>
    <t>Двухцилиндровый, V-образный, 4-х тактный, с жидкостным  охл., объем 794 см.куб, эл.стартер</t>
  </si>
  <si>
    <t>2,5/2,8</t>
  </si>
  <si>
    <t>98/102</t>
  </si>
  <si>
    <t>EPGW180E</t>
  </si>
  <si>
    <t>KG280</t>
  </si>
  <si>
    <t>Одноцилиндровый, 4-х тактный, с воздушным охлаждением, объем 277 см.куб, ручной пуск</t>
  </si>
  <si>
    <t>100/125</t>
  </si>
  <si>
    <t>200/250</t>
  </si>
  <si>
    <t>Мощность, кВт/кВА</t>
  </si>
  <si>
    <t>Номинальный ток, А</t>
  </si>
  <si>
    <t>160/200</t>
  </si>
  <si>
    <t>Синхронный, бесщеточный, одноопорный  генератор переменного тока, 3 фазы, 400В, 50 Гц, 1500 об/мин, звезда.</t>
  </si>
  <si>
    <t>SAE</t>
  </si>
  <si>
    <t xml:space="preserve">Вес нетто, кг </t>
  </si>
  <si>
    <t>DH170FE</t>
  </si>
  <si>
    <t>KM2V80D</t>
  </si>
  <si>
    <t>KG160 D1</t>
  </si>
  <si>
    <t>KG200 D1</t>
  </si>
  <si>
    <t>KM178FS</t>
  </si>
  <si>
    <t>3,7/1800</t>
  </si>
  <si>
    <t>KM186FS</t>
  </si>
  <si>
    <t>5,7/1800</t>
  </si>
  <si>
    <t>500/625</t>
  </si>
  <si>
    <t>EPG1000i</t>
  </si>
  <si>
    <t>Электростанция инверторная, бензин, однофазная. Двигатель одноцилиндровый, 2х-тактный, с воздушным охлаждением, модель: EP65, объем 63 куб.см</t>
  </si>
  <si>
    <t>1,0/1,1</t>
  </si>
  <si>
    <t xml:space="preserve">
Астана +7(77172)727-132 Волгоград (844)278-03-48 Воронеж (473)204-51-73 Екатеринбург (343)384-55-89 
Казань (843)206-01-48 Краснодар (861)203-40-90 Красноярск (391)204-63-61 Москва (495)268-04-70 
Нижний Новгород (831)429-08-12 Новосибирск (383)227-86-73 Ростов-на-Дону (863)308-18-15 
Самара (846)206-03-16 Санкт-Петербург (812)309-46-40 Саратов (845)249-38 Уфа (347)229-48-12 
Россия, Казахстан и другие страны ТС доставка в любой город 
единый адрес для всех регионов: eln@nt-rt.ru
www.elekon.nt-rt.ru</t>
  </si>
  <si>
    <t>Астана +7(77172)727-132 Волгоград (844)278-03-48 Воронеж (473)204-51-73 Екатеринбург (343)384-55-89 
Казань (843)206-01-48 Краснодар (861)203-40-90 Красноярск (391)204-63-61 Москва (495)268-04-70 
Нижний Новгород (831)429-08-12 Новосибирск (383)227-86-73 Ростов-на-Дону (863)308-18-15 
Самара (846)206-03-16 Санкт-Петербург (812)309-46-40 Саратов (845)249-38 Уфа (347)229-48-12 
Россия, Казахстан и другие страны ТС доставка в любой город 
единый адрес для всех регионов: eln@nt-rt.ru
www.elekon.nt-rt.ru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</si>
</sst>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d\ mmm;@"/>
    <numFmt numFmtId="166" formatCode="0.0"/>
    <numFmt numFmtId="167" formatCode="[$$-409]#,##0.00"/>
    <numFmt numFmtId="168" formatCode="#,##0_р_."/>
    <numFmt numFmtId="169" formatCode="0.0%"/>
    <numFmt numFmtId="170" formatCode="#,##0.0&quot;р.&quot;"/>
    <numFmt numFmtId="171" formatCode="#,##0.00&quot;р.&quot;"/>
    <numFmt numFmtId="172" formatCode="#,##0.000&quot;р.&quot;"/>
    <numFmt numFmtId="173" formatCode="[$$-409]#,##0"/>
    <numFmt numFmtId="174" formatCode="[$$-409]#,##0.000"/>
    <numFmt numFmtId="175" formatCode="[$$-409]#,##0.0"/>
    <numFmt numFmtId="176" formatCode="0.000"/>
    <numFmt numFmtId="177" formatCode="#,##0.0_р_."/>
    <numFmt numFmtId="178" formatCode="#,##0.00_р_."/>
    <numFmt numFmtId="179" formatCode="#,##0.000_р_."/>
    <numFmt numFmtId="180" formatCode="[$-FC19]d\ mmmm\ yyyy\ &quot;г.&quot;"/>
    <numFmt numFmtId="181" formatCode="[$-F800]dddd\,\ mmmm\ dd\,\ yyyy"/>
    <numFmt numFmtId="182" formatCode="[$-419]d\ mmm;@"/>
    <numFmt numFmtId="183" formatCode="0.000000000"/>
    <numFmt numFmtId="184" formatCode="0.0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#,##0.0000_р_."/>
    <numFmt numFmtId="192" formatCode="#,##0.00000_р_."/>
    <numFmt numFmtId="193" formatCode="#,##0.000000_р_."/>
    <numFmt numFmtId="194" formatCode="[$$-C09]#,##0"/>
    <numFmt numFmtId="195" formatCode="_-[$$-C09]* #,##0_-;\-[$$-C09]* #,##0_-;_-[$$-C09]* &quot;-&quot;_-;_-@_-"/>
    <numFmt numFmtId="196" formatCode="_-[$$-C09]* #,##0.0000_-;\-[$$-C09]* #,##0.0000_-;_-[$$-C09]* &quot;-&quot;????_-;_-@_-"/>
    <numFmt numFmtId="197" formatCode="_-[$$-1009]* #,##0_-;\-[$$-1009]* #,##0_-;_-[$$-1009]* &quot;-&quot;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_-[$$-409]* #,##0_ ;_-[$$-409]* \-#,##0\ ;_-[$$-409]* &quot;-&quot;_ ;_-@_ "/>
    <numFmt numFmtId="203" formatCode="_-* #,##0&quot;р.&quot;_-;\-* #,##0&quot;р.&quot;_-;_-* &quot;-&quot;??&quot;р.&quot;_-;_-@_-"/>
  </numFmts>
  <fonts count="43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u val="single"/>
      <sz val="9.2"/>
      <color indexed="12"/>
      <name val="Arial"/>
      <family val="2"/>
    </font>
    <font>
      <sz val="10"/>
      <name val="Helv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.4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宋体"/>
      <family val="0"/>
    </font>
    <font>
      <b/>
      <sz val="12"/>
      <color indexed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3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u val="single"/>
      <sz val="9"/>
      <name val="Arial"/>
      <family val="2"/>
    </font>
    <font>
      <b/>
      <sz val="12"/>
      <color indexed="17"/>
      <name val="Arial"/>
      <family val="2"/>
    </font>
    <font>
      <u val="single"/>
      <sz val="8"/>
      <name val="Arial"/>
      <family val="2"/>
    </font>
    <font>
      <sz val="10"/>
      <color indexed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4" fillId="3" borderId="1" applyNumberFormat="0" applyAlignment="0" applyProtection="0"/>
    <xf numFmtId="0" fontId="5" fillId="5" borderId="2" applyNumberFormat="0" applyAlignment="0" applyProtection="0"/>
    <xf numFmtId="0" fontId="6" fillId="5" borderId="1" applyNumberFormat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0" fillId="11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42" fillId="0" borderId="0">
      <alignment/>
      <protection/>
    </xf>
    <xf numFmtId="0" fontId="22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10" borderId="8" applyNumberFormat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6" fillId="4" borderId="0" applyNumberFormat="0" applyBorder="0" applyAlignment="0" applyProtection="0"/>
    <xf numFmtId="0" fontId="25" fillId="0" borderId="0">
      <alignment/>
      <protection/>
    </xf>
  </cellStyleXfs>
  <cellXfs count="14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8" fillId="0" borderId="0" xfId="15" applyFont="1" applyProtection="1">
      <alignment/>
      <protection hidden="1"/>
    </xf>
    <xf numFmtId="0" fontId="2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" fontId="0" fillId="0" borderId="0" xfId="0" applyNumberFormat="1" applyAlignment="1" applyProtection="1">
      <alignment vertical="center"/>
      <protection hidden="1"/>
    </xf>
    <xf numFmtId="1" fontId="0" fillId="0" borderId="0" xfId="15" applyNumberFormat="1" applyFont="1" applyAlignment="1" applyProtection="1">
      <alignment vertical="center"/>
      <protection hidden="1"/>
    </xf>
    <xf numFmtId="164" fontId="0" fillId="0" borderId="0" xfId="15" applyNumberFormat="1" applyFont="1" applyAlignment="1" applyProtection="1">
      <alignment vertical="center"/>
      <protection hidden="1"/>
    </xf>
    <xf numFmtId="166" fontId="19" fillId="5" borderId="10" xfId="15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vertical="center"/>
      <protection hidden="1"/>
    </xf>
    <xf numFmtId="1" fontId="1" fillId="0" borderId="11" xfId="0" applyNumberFormat="1" applyFont="1" applyBorder="1" applyAlignment="1">
      <alignment horizontal="center" vertical="center"/>
    </xf>
    <xf numFmtId="0" fontId="32" fillId="0" borderId="11" xfId="45" applyFont="1" applyBorder="1" applyAlignment="1" applyProtection="1">
      <alignment vertical="center"/>
      <protection locked="0"/>
    </xf>
    <xf numFmtId="0" fontId="33" fillId="5" borderId="11" xfId="15" applyFont="1" applyFill="1" applyBorder="1" applyAlignment="1" applyProtection="1">
      <alignment vertical="center" wrapText="1"/>
      <protection locked="0"/>
    </xf>
    <xf numFmtId="0" fontId="33" fillId="5" borderId="11" xfId="15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24" fillId="16" borderId="11" xfId="0" applyFont="1" applyFill="1" applyBorder="1" applyAlignment="1">
      <alignment horizontal="center" vertical="center" wrapText="1"/>
    </xf>
    <xf numFmtId="0" fontId="27" fillId="16" borderId="12" xfId="0" applyFont="1" applyFill="1" applyBorder="1" applyAlignment="1">
      <alignment horizontal="center" wrapText="1"/>
    </xf>
    <xf numFmtId="0" fontId="27" fillId="16" borderId="12" xfId="0" applyFont="1" applyFill="1" applyBorder="1" applyAlignment="1">
      <alignment horizontal="center" vertical="center" wrapText="1"/>
    </xf>
    <xf numFmtId="0" fontId="33" fillId="5" borderId="12" xfId="15" applyNumberFormat="1" applyFont="1" applyFill="1" applyBorder="1" applyAlignment="1" applyProtection="1">
      <alignment horizontal="center" vertical="center" wrapText="1"/>
      <protection locked="0"/>
    </xf>
    <xf numFmtId="0" fontId="33" fillId="5" borderId="11" xfId="15" applyNumberFormat="1" applyFont="1" applyFill="1" applyBorder="1" applyAlignment="1" applyProtection="1" quotePrefix="1">
      <alignment horizontal="center" vertical="center" wrapText="1"/>
      <protection locked="0"/>
    </xf>
    <xf numFmtId="0" fontId="42" fillId="0" borderId="0" xfId="57">
      <alignment/>
      <protection/>
    </xf>
    <xf numFmtId="0" fontId="27" fillId="16" borderId="11" xfId="0" applyFont="1" applyFill="1" applyBorder="1" applyAlignment="1">
      <alignment horizontal="center" vertical="center" wrapText="1"/>
    </xf>
    <xf numFmtId="0" fontId="1" fillId="5" borderId="11" xfId="15" applyFont="1" applyFill="1" applyBorder="1" applyAlignment="1" applyProtection="1">
      <alignment vertical="center" wrapText="1"/>
      <protection locked="0"/>
    </xf>
    <xf numFmtId="0" fontId="33" fillId="5" borderId="13" xfId="15" applyFont="1" applyFill="1" applyBorder="1" applyAlignment="1" applyProtection="1">
      <alignment vertical="center" wrapText="1"/>
      <protection locked="0"/>
    </xf>
    <xf numFmtId="0" fontId="33" fillId="5" borderId="14" xfId="15" applyFont="1" applyFill="1" applyBorder="1" applyAlignment="1" applyProtection="1">
      <alignment vertical="center" wrapText="1"/>
      <protection locked="0"/>
    </xf>
    <xf numFmtId="0" fontId="33" fillId="5" borderId="15" xfId="15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hidden="1"/>
    </xf>
    <xf numFmtId="0" fontId="32" fillId="0" borderId="11" xfId="45" applyFont="1" applyFill="1" applyBorder="1" applyAlignment="1" applyProtection="1">
      <alignment vertical="center"/>
      <protection locked="0"/>
    </xf>
    <xf numFmtId="0" fontId="1" fillId="5" borderId="11" xfId="45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/>
      <protection hidden="1"/>
    </xf>
    <xf numFmtId="0" fontId="33" fillId="5" borderId="0" xfId="15" applyFont="1" applyFill="1" applyBorder="1" applyAlignment="1" applyProtection="1">
      <alignment vertical="center" wrapText="1"/>
      <protection locked="0"/>
    </xf>
    <xf numFmtId="0" fontId="19" fillId="5" borderId="0" xfId="15" applyFont="1" applyFill="1" applyBorder="1" applyAlignment="1" applyProtection="1">
      <alignment horizontal="center" vertical="center" wrapText="1"/>
      <protection locked="0"/>
    </xf>
    <xf numFmtId="0" fontId="19" fillId="5" borderId="0" xfId="15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Border="1" applyAlignment="1">
      <alignment horizontal="center" vertical="center"/>
    </xf>
    <xf numFmtId="0" fontId="17" fillId="0" borderId="0" xfId="45" applyAlignment="1">
      <alignment/>
    </xf>
    <xf numFmtId="1" fontId="33" fillId="5" borderId="11" xfId="1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left" vertical="center"/>
      <protection hidden="1"/>
    </xf>
    <xf numFmtId="0" fontId="23" fillId="0" borderId="0" xfId="0" applyFont="1" applyAlignment="1">
      <alignment/>
    </xf>
    <xf numFmtId="0" fontId="33" fillId="5" borderId="11" xfId="15" applyFont="1" applyFill="1" applyBorder="1" applyAlignment="1" applyProtection="1">
      <alignment horizontal="center" vertical="center" wrapText="1"/>
      <protection locked="0"/>
    </xf>
    <xf numFmtId="166" fontId="33" fillId="5" borderId="11" xfId="15" applyNumberFormat="1" applyFont="1" applyFill="1" applyBorder="1" applyAlignment="1" applyProtection="1">
      <alignment horizontal="center" vertical="center" wrapText="1"/>
      <protection locked="0"/>
    </xf>
    <xf numFmtId="1" fontId="33" fillId="5" borderId="11" xfId="15" applyNumberFormat="1" applyFont="1" applyFill="1" applyBorder="1" applyAlignment="1" applyProtection="1">
      <alignment horizontal="center" vertical="center" wrapText="1"/>
      <protection hidden="1"/>
    </xf>
    <xf numFmtId="166" fontId="33" fillId="5" borderId="11" xfId="15" applyNumberFormat="1" applyFont="1" applyFill="1" applyBorder="1" applyAlignment="1" applyProtection="1" quotePrefix="1">
      <alignment horizontal="center" vertical="center" wrapText="1"/>
      <protection locked="0"/>
    </xf>
    <xf numFmtId="0" fontId="33" fillId="5" borderId="12" xfId="15" applyFont="1" applyFill="1" applyBorder="1" applyAlignment="1" applyProtection="1">
      <alignment horizontal="center" vertical="center" wrapText="1"/>
      <protection locked="0"/>
    </xf>
    <xf numFmtId="0" fontId="27" fillId="17" borderId="11" xfId="0" applyFont="1" applyFill="1" applyBorder="1" applyAlignment="1">
      <alignment horizontal="center" vertical="center" wrapText="1"/>
    </xf>
    <xf numFmtId="0" fontId="35" fillId="17" borderId="16" xfId="0" applyFont="1" applyFill="1" applyBorder="1" applyAlignment="1">
      <alignment horizontal="center" vertical="center" wrapText="1"/>
    </xf>
    <xf numFmtId="0" fontId="35" fillId="17" borderId="12" xfId="0" applyFont="1" applyFill="1" applyBorder="1" applyAlignment="1">
      <alignment horizontal="center" vertical="center" wrapText="1"/>
    </xf>
    <xf numFmtId="0" fontId="23" fillId="0" borderId="0" xfId="0" applyFont="1" applyAlignment="1" applyProtection="1">
      <alignment horizontal="right" vertical="center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>
      <alignment/>
    </xf>
    <xf numFmtId="0" fontId="23" fillId="0" borderId="0" xfId="0" applyFont="1" applyBorder="1" applyAlignment="1" applyProtection="1">
      <alignment vertical="center"/>
      <protection hidden="1"/>
    </xf>
    <xf numFmtId="0" fontId="23" fillId="0" borderId="0" xfId="0" applyFont="1" applyBorder="1" applyAlignment="1">
      <alignment/>
    </xf>
    <xf numFmtId="0" fontId="36" fillId="0" borderId="0" xfId="0" applyFont="1" applyAlignment="1" applyProtection="1">
      <alignment vertical="center"/>
      <protection hidden="1"/>
    </xf>
    <xf numFmtId="0" fontId="37" fillId="18" borderId="0" xfId="0" applyFont="1" applyFill="1" applyAlignment="1">
      <alignment/>
    </xf>
    <xf numFmtId="0" fontId="33" fillId="5" borderId="12" xfId="15" applyFont="1" applyFill="1" applyBorder="1" applyAlignment="1" applyProtection="1">
      <alignment vertical="center" wrapText="1"/>
      <protection locked="0"/>
    </xf>
    <xf numFmtId="166" fontId="33" fillId="5" borderId="12" xfId="15" applyNumberFormat="1" applyFont="1" applyFill="1" applyBorder="1" applyAlignment="1" applyProtection="1">
      <alignment horizontal="center" vertical="center" wrapText="1"/>
      <protection locked="0"/>
    </xf>
    <xf numFmtId="1" fontId="33" fillId="5" borderId="12" xfId="15" applyNumberFormat="1" applyFont="1" applyFill="1" applyBorder="1" applyAlignment="1" applyProtection="1">
      <alignment horizontal="center" vertical="center" wrapText="1"/>
      <protection locked="0"/>
    </xf>
    <xf numFmtId="1" fontId="33" fillId="5" borderId="12" xfId="15" applyNumberFormat="1" applyFont="1" applyFill="1" applyBorder="1" applyAlignment="1" applyProtection="1">
      <alignment horizontal="center" vertical="center" wrapText="1"/>
      <protection hidden="1"/>
    </xf>
    <xf numFmtId="0" fontId="27" fillId="19" borderId="11" xfId="15" applyFont="1" applyFill="1" applyBorder="1" applyAlignment="1" applyProtection="1">
      <alignment horizontal="center" vertical="center" wrapText="1"/>
      <protection locked="0"/>
    </xf>
    <xf numFmtId="164" fontId="27" fillId="19" borderId="11" xfId="15" applyNumberFormat="1" applyFont="1" applyFill="1" applyBorder="1" applyAlignment="1" applyProtection="1">
      <alignment horizontal="center" vertical="center" wrapText="1"/>
      <protection locked="0"/>
    </xf>
    <xf numFmtId="1" fontId="27" fillId="19" borderId="11" xfId="15" applyNumberFormat="1" applyFont="1" applyFill="1" applyBorder="1" applyAlignment="1" applyProtection="1">
      <alignment horizontal="center" vertical="center" wrapText="1"/>
      <protection hidden="1"/>
    </xf>
    <xf numFmtId="194" fontId="33" fillId="5" borderId="12" xfId="15" applyNumberFormat="1" applyFont="1" applyFill="1" applyBorder="1" applyAlignment="1" applyProtection="1">
      <alignment horizontal="center" vertical="center" wrapText="1"/>
      <protection hidden="1"/>
    </xf>
    <xf numFmtId="194" fontId="33" fillId="5" borderId="11" xfId="15" applyNumberFormat="1" applyFont="1" applyFill="1" applyBorder="1" applyAlignment="1" applyProtection="1">
      <alignment horizontal="center" vertical="center" wrapText="1"/>
      <protection hidden="1"/>
    </xf>
    <xf numFmtId="42" fontId="1" fillId="0" borderId="11" xfId="0" applyNumberFormat="1" applyFont="1" applyBorder="1" applyAlignment="1" applyProtection="1">
      <alignment horizontal="center" vertical="center"/>
      <protection hidden="1"/>
    </xf>
    <xf numFmtId="0" fontId="38" fillId="0" borderId="11" xfId="0" applyFont="1" applyBorder="1" applyAlignment="1">
      <alignment horizontal="right"/>
    </xf>
    <xf numFmtId="0" fontId="37" fillId="18" borderId="11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42" fontId="1" fillId="0" borderId="11" xfId="0" applyNumberFormat="1" applyFont="1" applyBorder="1" applyAlignment="1">
      <alignment horizontal="center" vertical="center"/>
    </xf>
    <xf numFmtId="195" fontId="1" fillId="0" borderId="11" xfId="0" applyNumberFormat="1" applyFont="1" applyBorder="1" applyAlignment="1">
      <alignment horizontal="center" vertical="center"/>
    </xf>
    <xf numFmtId="195" fontId="24" fillId="16" borderId="11" xfId="0" applyNumberFormat="1" applyFont="1" applyFill="1" applyBorder="1" applyAlignment="1">
      <alignment horizontal="center" vertical="center" wrapText="1"/>
    </xf>
    <xf numFmtId="195" fontId="0" fillId="0" borderId="0" xfId="0" applyNumberFormat="1" applyAlignment="1" applyProtection="1">
      <alignment vertical="center"/>
      <protection hidden="1"/>
    </xf>
    <xf numFmtId="195" fontId="0" fillId="0" borderId="0" xfId="0" applyNumberFormat="1" applyBorder="1" applyAlignment="1" applyProtection="1">
      <alignment/>
      <protection hidden="1"/>
    </xf>
    <xf numFmtId="195" fontId="33" fillId="5" borderId="11" xfId="15" applyNumberFormat="1" applyFont="1" applyFill="1" applyBorder="1" applyAlignment="1" applyProtection="1">
      <alignment horizontal="center" vertical="center" wrapText="1"/>
      <protection locked="0"/>
    </xf>
    <xf numFmtId="195" fontId="33" fillId="5" borderId="0" xfId="15" applyNumberFormat="1" applyFont="1" applyFill="1" applyBorder="1" applyAlignment="1" applyProtection="1">
      <alignment horizontal="center" vertical="center" wrapText="1"/>
      <protection locked="0"/>
    </xf>
    <xf numFmtId="195" fontId="0" fillId="0" borderId="0" xfId="0" applyNumberFormat="1" applyAlignment="1">
      <alignment/>
    </xf>
    <xf numFmtId="195" fontId="0" fillId="0" borderId="0" xfId="0" applyNumberFormat="1" applyAlignment="1" applyProtection="1">
      <alignment/>
      <protection hidden="1"/>
    </xf>
    <xf numFmtId="195" fontId="1" fillId="0" borderId="0" xfId="0" applyNumberFormat="1" applyFont="1" applyBorder="1" applyAlignment="1">
      <alignment horizontal="center" vertical="center"/>
    </xf>
    <xf numFmtId="195" fontId="0" fillId="0" borderId="0" xfId="15" applyNumberFormat="1" applyFont="1" applyAlignment="1" applyProtection="1">
      <alignment vertical="center"/>
      <protection hidden="1"/>
    </xf>
    <xf numFmtId="0" fontId="0" fillId="0" borderId="11" xfId="0" applyBorder="1" applyAlignment="1" applyProtection="1">
      <alignment/>
      <protection hidden="1"/>
    </xf>
    <xf numFmtId="43" fontId="37" fillId="18" borderId="11" xfId="0" applyNumberFormat="1" applyFont="1" applyFill="1" applyBorder="1" applyAlignment="1" applyProtection="1">
      <alignment vertical="center"/>
      <protection hidden="1"/>
    </xf>
    <xf numFmtId="43" fontId="0" fillId="0" borderId="0" xfId="0" applyNumberFormat="1" applyAlignment="1" applyProtection="1">
      <alignment/>
      <protection hidden="1"/>
    </xf>
    <xf numFmtId="189" fontId="0" fillId="0" borderId="0" xfId="0" applyNumberFormat="1" applyAlignment="1" applyProtection="1">
      <alignment/>
      <protection hidden="1"/>
    </xf>
    <xf numFmtId="189" fontId="0" fillId="0" borderId="0" xfId="0" applyNumberFormat="1" applyAlignment="1">
      <alignment/>
    </xf>
    <xf numFmtId="189" fontId="18" fillId="0" borderId="0" xfId="15" applyNumberFormat="1" applyFont="1" applyProtection="1">
      <alignment/>
      <protection hidden="1"/>
    </xf>
    <xf numFmtId="42" fontId="0" fillId="0" borderId="0" xfId="0" applyNumberFormat="1" applyAlignment="1" applyProtection="1">
      <alignment vertical="center"/>
      <protection hidden="1"/>
    </xf>
    <xf numFmtId="42" fontId="0" fillId="0" borderId="0" xfId="0" applyNumberFormat="1" applyBorder="1" applyAlignment="1" applyProtection="1">
      <alignment/>
      <protection hidden="1"/>
    </xf>
    <xf numFmtId="42" fontId="33" fillId="5" borderId="0" xfId="15" applyNumberFormat="1" applyFont="1" applyFill="1" applyBorder="1" applyAlignment="1" applyProtection="1">
      <alignment horizontal="center" vertical="center" wrapText="1"/>
      <protection locked="0"/>
    </xf>
    <xf numFmtId="42" fontId="0" fillId="0" borderId="0" xfId="0" applyNumberFormat="1" applyAlignment="1">
      <alignment/>
    </xf>
    <xf numFmtId="0" fontId="39" fillId="20" borderId="13" xfId="15" applyFont="1" applyFill="1" applyBorder="1" applyAlignment="1" applyProtection="1">
      <alignment vertical="center" wrapText="1"/>
      <protection locked="0"/>
    </xf>
    <xf numFmtId="0" fontId="39" fillId="20" borderId="11" xfId="15" applyNumberFormat="1" applyFont="1" applyFill="1" applyBorder="1" applyAlignment="1" applyProtection="1">
      <alignment horizontal="center" vertical="center" wrapText="1"/>
      <protection locked="0"/>
    </xf>
    <xf numFmtId="166" fontId="28" fillId="20" borderId="10" xfId="15" applyNumberFormat="1" applyFont="1" applyFill="1" applyBorder="1" applyAlignment="1" applyProtection="1">
      <alignment horizontal="center" vertical="center" wrapText="1"/>
      <protection locked="0"/>
    </xf>
    <xf numFmtId="195" fontId="39" fillId="20" borderId="11" xfId="15" applyNumberFormat="1" applyFont="1" applyFill="1" applyBorder="1" applyAlignment="1" applyProtection="1">
      <alignment horizontal="center" vertical="center" wrapText="1"/>
      <protection locked="0"/>
    </xf>
    <xf numFmtId="42" fontId="39" fillId="21" borderId="11" xfId="0" applyNumberFormat="1" applyFont="1" applyFill="1" applyBorder="1" applyAlignment="1">
      <alignment horizontal="center" vertical="center"/>
    </xf>
    <xf numFmtId="42" fontId="33" fillId="5" borderId="11" xfId="15" applyNumberFormat="1" applyFont="1" applyFill="1" applyBorder="1" applyAlignment="1" applyProtection="1">
      <alignment horizontal="center" vertical="center" wrapText="1"/>
      <protection locked="0"/>
    </xf>
    <xf numFmtId="0" fontId="21" fillId="22" borderId="0" xfId="0" applyFont="1" applyFill="1" applyAlignment="1">
      <alignment/>
    </xf>
    <xf numFmtId="0" fontId="27" fillId="16" borderId="11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27" fillId="16" borderId="17" xfId="0" applyFont="1" applyFill="1" applyBorder="1" applyAlignment="1">
      <alignment horizontal="center" wrapText="1"/>
    </xf>
    <xf numFmtId="0" fontId="27" fillId="16" borderId="15" xfId="0" applyFont="1" applyFill="1" applyBorder="1" applyAlignment="1">
      <alignment horizontal="center" wrapText="1"/>
    </xf>
    <xf numFmtId="0" fontId="27" fillId="16" borderId="16" xfId="0" applyFont="1" applyFill="1" applyBorder="1" applyAlignment="1">
      <alignment horizontal="center" vertical="center"/>
    </xf>
    <xf numFmtId="0" fontId="27" fillId="16" borderId="12" xfId="0" applyFont="1" applyFill="1" applyBorder="1" applyAlignment="1">
      <alignment horizontal="center" vertical="center"/>
    </xf>
    <xf numFmtId="0" fontId="21" fillId="16" borderId="16" xfId="0" applyFont="1" applyFill="1" applyBorder="1" applyAlignment="1">
      <alignment horizontal="center" vertical="center" wrapText="1"/>
    </xf>
    <xf numFmtId="0" fontId="21" fillId="16" borderId="12" xfId="0" applyFont="1" applyFill="1" applyBorder="1" applyAlignment="1">
      <alignment horizontal="center" vertical="center" wrapText="1"/>
    </xf>
    <xf numFmtId="0" fontId="27" fillId="16" borderId="16" xfId="0" applyFont="1" applyFill="1" applyBorder="1" applyAlignment="1">
      <alignment horizontal="center" vertical="center" wrapText="1"/>
    </xf>
    <xf numFmtId="0" fontId="27" fillId="16" borderId="12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27" fillId="16" borderId="16" xfId="0" applyFont="1" applyFill="1" applyBorder="1" applyAlignment="1">
      <alignment horizontal="center" wrapText="1"/>
    </xf>
    <xf numFmtId="0" fontId="27" fillId="16" borderId="12" xfId="0" applyFont="1" applyFill="1" applyBorder="1" applyAlignment="1">
      <alignment horizontal="center" wrapText="1"/>
    </xf>
    <xf numFmtId="0" fontId="27" fillId="16" borderId="17" xfId="0" applyFont="1" applyFill="1" applyBorder="1" applyAlignment="1">
      <alignment horizontal="center" vertical="center" wrapText="1"/>
    </xf>
    <xf numFmtId="0" fontId="27" fillId="16" borderId="15" xfId="0" applyFont="1" applyFill="1" applyBorder="1" applyAlignment="1">
      <alignment horizontal="center" vertical="center" wrapText="1"/>
    </xf>
    <xf numFmtId="0" fontId="31" fillId="16" borderId="17" xfId="0" applyFont="1" applyFill="1" applyBorder="1" applyAlignment="1">
      <alignment horizontal="center" vertical="center"/>
    </xf>
    <xf numFmtId="0" fontId="31" fillId="16" borderId="15" xfId="0" applyFont="1" applyFill="1" applyBorder="1" applyAlignment="1">
      <alignment horizontal="center" vertical="center"/>
    </xf>
    <xf numFmtId="0" fontId="26" fillId="23" borderId="11" xfId="15" applyFont="1" applyFill="1" applyBorder="1" applyAlignment="1" applyProtection="1">
      <alignment horizontal="center"/>
      <protection hidden="1"/>
    </xf>
    <xf numFmtId="1" fontId="27" fillId="19" borderId="11" xfId="15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1" fillId="16" borderId="16" xfId="0" applyFont="1" applyFill="1" applyBorder="1" applyAlignment="1">
      <alignment horizontal="center" vertical="center"/>
    </xf>
    <xf numFmtId="0" fontId="31" fillId="16" borderId="12" xfId="0" applyFont="1" applyFill="1" applyBorder="1" applyAlignment="1">
      <alignment horizontal="center" vertical="center"/>
    </xf>
    <xf numFmtId="0" fontId="33" fillId="5" borderId="17" xfId="15" applyNumberFormat="1" applyFont="1" applyFill="1" applyBorder="1" applyAlignment="1" applyProtection="1">
      <alignment horizontal="center" vertical="center" wrapText="1"/>
      <protection locked="0"/>
    </xf>
    <xf numFmtId="0" fontId="33" fillId="5" borderId="18" xfId="15" applyNumberFormat="1" applyFont="1" applyFill="1" applyBorder="1" applyAlignment="1" applyProtection="1">
      <alignment horizontal="center" vertical="center" wrapText="1"/>
      <protection locked="0"/>
    </xf>
    <xf numFmtId="0" fontId="31" fillId="16" borderId="11" xfId="0" applyFont="1" applyFill="1" applyBorder="1" applyAlignment="1">
      <alignment horizontal="center" vertical="center"/>
    </xf>
    <xf numFmtId="0" fontId="21" fillId="16" borderId="11" xfId="0" applyFont="1" applyFill="1" applyBorder="1" applyAlignment="1">
      <alignment horizontal="center" vertical="center" wrapText="1"/>
    </xf>
    <xf numFmtId="0" fontId="21" fillId="17" borderId="11" xfId="0" applyFont="1" applyFill="1" applyBorder="1" applyAlignment="1">
      <alignment horizontal="left" vertical="center" wrapText="1"/>
    </xf>
    <xf numFmtId="0" fontId="27" fillId="16" borderId="11" xfId="0" applyFont="1" applyFill="1" applyBorder="1" applyAlignment="1">
      <alignment horizontal="center" vertical="center" wrapText="1"/>
    </xf>
    <xf numFmtId="0" fontId="21" fillId="17" borderId="16" xfId="0" applyFont="1" applyFill="1" applyBorder="1" applyAlignment="1">
      <alignment horizontal="center" vertical="center" wrapText="1"/>
    </xf>
    <xf numFmtId="0" fontId="21" fillId="17" borderId="12" xfId="0" applyFont="1" applyFill="1" applyBorder="1" applyAlignment="1">
      <alignment horizontal="center" vertical="center" wrapText="1"/>
    </xf>
    <xf numFmtId="0" fontId="35" fillId="17" borderId="17" xfId="0" applyFont="1" applyFill="1" applyBorder="1" applyAlignment="1">
      <alignment horizontal="center" vertical="center" wrapText="1"/>
    </xf>
    <xf numFmtId="0" fontId="35" fillId="17" borderId="18" xfId="0" applyFont="1" applyFill="1" applyBorder="1" applyAlignment="1">
      <alignment horizontal="center" vertical="center" wrapText="1"/>
    </xf>
    <xf numFmtId="9" fontId="27" fillId="16" borderId="17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21" fillId="17" borderId="20" xfId="0" applyFont="1" applyFill="1" applyBorder="1" applyAlignment="1">
      <alignment horizontal="center" vertical="center" wrapText="1"/>
    </xf>
    <xf numFmtId="0" fontId="21" fillId="17" borderId="21" xfId="0" applyFont="1" applyFill="1" applyBorder="1" applyAlignment="1">
      <alignment horizontal="center" vertical="center" wrapText="1"/>
    </xf>
    <xf numFmtId="0" fontId="21" fillId="17" borderId="22" xfId="0" applyFont="1" applyFill="1" applyBorder="1" applyAlignment="1">
      <alignment horizontal="center" vertical="center" wrapText="1"/>
    </xf>
    <xf numFmtId="0" fontId="35" fillId="17" borderId="23" xfId="0" applyFont="1" applyFill="1" applyBorder="1" applyAlignment="1">
      <alignment horizontal="center" vertical="center" wrapText="1"/>
    </xf>
    <xf numFmtId="0" fontId="35" fillId="17" borderId="19" xfId="0" applyFont="1" applyFill="1" applyBorder="1" applyAlignment="1">
      <alignment horizontal="center" vertical="center" wrapText="1"/>
    </xf>
    <xf numFmtId="0" fontId="35" fillId="17" borderId="22" xfId="0" applyFont="1" applyFill="1" applyBorder="1" applyAlignment="1">
      <alignment horizontal="center" vertical="center" wrapText="1"/>
    </xf>
    <xf numFmtId="0" fontId="35" fillId="17" borderId="24" xfId="0" applyFont="1" applyFill="1" applyBorder="1" applyAlignment="1">
      <alignment horizontal="center" vertical="center" wrapText="1"/>
    </xf>
  </cellXfs>
  <cellStyles count="56">
    <cellStyle name="Normal" xfId="0"/>
    <cellStyle name="?a????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 [0]_C307_LOCAL_2006-10-09" xfId="34"/>
    <cellStyle name="Normal_Kuga_Price-list_VISTA corrections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  <cellStyle name="常规_Sheet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86676"/>
      <rgbColor rgb="00C0C0C0"/>
      <rgbColor rgb="00808080"/>
      <rgbColor rgb="009999FF"/>
      <rgbColor rgb="00993366"/>
      <rgbColor rgb="00FFFFC0"/>
      <rgbColor rgb="00FFFBF0"/>
      <rgbColor rgb="00660066"/>
      <rgbColor rgb="00FF8080"/>
      <rgbColor rgb="000066CC"/>
      <rgbColor rgb="00C0DCC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DD9CB3"/>
      <rgbColor rgb="00CC99FF"/>
      <rgbColor rgb="00FFCC99"/>
      <rgbColor rgb="003366FF"/>
      <rgbColor rgb="003FB8CD"/>
      <rgbColor rgb="00958C41"/>
      <rgbColor rgb="00FFCC00"/>
      <rgbColor rgb="00D9853E"/>
      <rgbColor rgb="00FF6600"/>
      <rgbColor rgb="00624FAC"/>
      <rgbColor rgb="00A0A0A4"/>
      <rgbColor rgb="00003366"/>
      <rgbColor rgb="00339966"/>
      <rgbColor rgb="00004500"/>
      <rgbColor rgb="00333300"/>
      <rgbColor rgb="00993300"/>
      <rgbColor rgb="00993366"/>
      <rgbColor rgb="004A3285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konpower.ru/generators/lt-10000w/diesel-generators/epd5500xe-3/" TargetMode="External" /><Relationship Id="rId2" Type="http://schemas.openxmlformats.org/officeDocument/2006/relationships/hyperlink" Target="http://www.elekonpower.ru/generators/welding-plants/gasoline/epgw180e/" TargetMode="External" /><Relationship Id="rId3" Type="http://schemas.openxmlformats.org/officeDocument/2006/relationships/hyperlink" Target="http://www.elekonpower.ru/generators/lt-10000w/gasoline-generators/epg5000/" TargetMode="External" /><Relationship Id="rId4" Type="http://schemas.openxmlformats.org/officeDocument/2006/relationships/hyperlink" Target="http://www.elekonpower.ru/generators/lt-10000w/gasoline-generators/epg6200x-3/" TargetMode="External" /><Relationship Id="rId5" Type="http://schemas.openxmlformats.org/officeDocument/2006/relationships/hyperlink" Target="http://www.elekonpower.ru/generators/lt-10000w/diesel-generators/epd2800e/" TargetMode="External" /><Relationship Id="rId6" Type="http://schemas.openxmlformats.org/officeDocument/2006/relationships/hyperlink" Target="http://www.elekonpower.ru/generators/lt-10000w/diesel-generators/epd4600e/" TargetMode="External" /><Relationship Id="rId7" Type="http://schemas.openxmlformats.org/officeDocument/2006/relationships/hyperlink" Target="http://www.elekonpower.ru/generators/lt-10000w/gasoline-generators/epg2500p/" TargetMode="External" /><Relationship Id="rId8" Type="http://schemas.openxmlformats.org/officeDocument/2006/relationships/hyperlink" Target="http://elekonpower.ru/welders/is120/" TargetMode="External" /><Relationship Id="rId9" Type="http://schemas.openxmlformats.org/officeDocument/2006/relationships/hyperlink" Target="http://elekonpower.ru/welders/is200/" TargetMode="External" /><Relationship Id="rId10" Type="http://schemas.openxmlformats.org/officeDocument/2006/relationships/hyperlink" Target="http://elekonpower.ru/welders/is200-3" TargetMode="External" /><Relationship Id="rId11" Type="http://schemas.openxmlformats.org/officeDocument/2006/relationships/hyperlink" Target="http://elekonpower.ru/welders/is315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AA37"/>
  <sheetViews>
    <sheetView tabSelected="1" zoomScale="90" zoomScaleNormal="90" zoomScalePageLayoutView="0" workbookViewId="0" topLeftCell="A1">
      <selection activeCell="B34" sqref="B34"/>
    </sheetView>
  </sheetViews>
  <sheetFormatPr defaultColWidth="9.5" defaultRowHeight="11.25"/>
  <cols>
    <col min="1" max="1" width="12.83203125" style="29" customWidth="1"/>
    <col min="2" max="2" width="67.66015625" style="26" customWidth="1"/>
    <col min="3" max="3" width="12" style="4" customWidth="1"/>
    <col min="4" max="4" width="14.33203125" style="4" customWidth="1"/>
    <col min="5" max="5" width="11" style="4" customWidth="1"/>
    <col min="6" max="6" width="20.66015625" style="4" customWidth="1"/>
    <col min="7" max="7" width="8.33203125" style="4" customWidth="1"/>
    <col min="8" max="8" width="9.83203125" style="71" customWidth="1"/>
    <col min="9" max="9" width="12" style="85" customWidth="1"/>
    <col min="10" max="10" width="8" style="71" bestFit="1" customWidth="1"/>
    <col min="11" max="11" width="13" style="5" customWidth="1"/>
    <col min="12" max="12" width="9.5" style="78" bestFit="1" customWidth="1"/>
    <col min="13" max="13" width="12.16015625" style="6" customWidth="1"/>
    <col min="14" max="25" width="9.5" style="1" customWidth="1"/>
    <col min="26" max="26" width="0" style="1" hidden="1" customWidth="1"/>
    <col min="27" max="27" width="0" style="82" hidden="1" customWidth="1"/>
    <col min="28" max="16384" width="9.5" style="1" customWidth="1"/>
  </cols>
  <sheetData>
    <row r="1" spans="2:27" ht="3" customHeight="1">
      <c r="B1" s="51"/>
      <c r="Z1" s="81">
        <f>I3</f>
        <v>65</v>
      </c>
      <c r="AA1" s="82">
        <f aca="true" t="shared" si="0" ref="AA1:AA6">Z1*1.03</f>
        <v>66.95</v>
      </c>
    </row>
    <row r="2" spans="2:27" ht="4.5" customHeight="1">
      <c r="B2" s="66"/>
      <c r="C2" s="66"/>
      <c r="D2" s="67"/>
      <c r="E2" s="67"/>
      <c r="F2" s="65"/>
      <c r="G2" s="67"/>
      <c r="H2" s="72"/>
      <c r="I2" s="86"/>
      <c r="K2" s="4"/>
      <c r="L2" s="76"/>
      <c r="M2" s="1"/>
      <c r="Z2" s="81">
        <f>Z1</f>
        <v>65</v>
      </c>
      <c r="AA2" s="82">
        <f t="shared" si="0"/>
        <v>66.95</v>
      </c>
    </row>
    <row r="3" spans="4:27" ht="15.75">
      <c r="D3" s="26"/>
      <c r="E3" s="26"/>
      <c r="F3" s="1"/>
      <c r="H3" s="79" t="s">
        <v>36</v>
      </c>
      <c r="I3" s="80">
        <v>65</v>
      </c>
      <c r="J3" s="76"/>
      <c r="K3" s="1"/>
      <c r="L3" s="71"/>
      <c r="M3" s="4"/>
      <c r="Z3" s="81">
        <f>Z2</f>
        <v>65</v>
      </c>
      <c r="AA3" s="82">
        <f t="shared" si="0"/>
        <v>66.95</v>
      </c>
    </row>
    <row r="4" spans="4:27" ht="6" customHeight="1">
      <c r="D4" s="26"/>
      <c r="E4" s="26"/>
      <c r="F4" s="1"/>
      <c r="G4" s="1"/>
      <c r="J4" s="76"/>
      <c r="K4" s="1"/>
      <c r="L4" s="71"/>
      <c r="M4" s="4"/>
      <c r="Z4" s="81">
        <f>Z3</f>
        <v>65</v>
      </c>
      <c r="AA4" s="82">
        <f t="shared" si="0"/>
        <v>66.95</v>
      </c>
    </row>
    <row r="5" spans="26:27" ht="5.25" customHeight="1">
      <c r="Z5" s="81">
        <f>Z4</f>
        <v>65</v>
      </c>
      <c r="AA5" s="82">
        <f t="shared" si="0"/>
        <v>66.95</v>
      </c>
    </row>
    <row r="6" spans="4:27" ht="7.5" customHeight="1">
      <c r="D6" s="26"/>
      <c r="E6" s="26"/>
      <c r="F6" s="1"/>
      <c r="G6" s="1"/>
      <c r="J6" s="76"/>
      <c r="K6" s="1"/>
      <c r="L6" s="71"/>
      <c r="M6" s="4"/>
      <c r="Z6" s="81">
        <f>Z5</f>
        <v>65</v>
      </c>
      <c r="AA6" s="82">
        <f t="shared" si="0"/>
        <v>66.95</v>
      </c>
    </row>
    <row r="7" spans="1:23" ht="21.75" customHeight="1">
      <c r="A7" s="100" t="s">
        <v>24</v>
      </c>
      <c r="B7" s="102" t="s">
        <v>25</v>
      </c>
      <c r="C7" s="104" t="s">
        <v>32</v>
      </c>
      <c r="D7" s="104" t="s">
        <v>27</v>
      </c>
      <c r="E7" s="104" t="s">
        <v>26</v>
      </c>
      <c r="F7" s="108" t="s">
        <v>30</v>
      </c>
      <c r="G7" s="108" t="s">
        <v>42</v>
      </c>
      <c r="H7" s="98" t="s">
        <v>39</v>
      </c>
      <c r="I7" s="99"/>
      <c r="V7" s="81">
        <f>Z6</f>
        <v>65</v>
      </c>
      <c r="W7" s="82">
        <f aca="true" t="shared" si="1" ref="W7:W25">V7*1.03</f>
        <v>66.95</v>
      </c>
    </row>
    <row r="8" spans="1:23" ht="27.75" customHeight="1">
      <c r="A8" s="101"/>
      <c r="B8" s="103"/>
      <c r="C8" s="105"/>
      <c r="D8" s="105"/>
      <c r="E8" s="105"/>
      <c r="F8" s="109"/>
      <c r="G8" s="109"/>
      <c r="H8" s="110" t="s">
        <v>29</v>
      </c>
      <c r="I8" s="111"/>
      <c r="V8" s="81">
        <f aca="true" t="shared" si="2" ref="V8:V25">V7</f>
        <v>65</v>
      </c>
      <c r="W8" s="82">
        <f t="shared" si="1"/>
        <v>66.95</v>
      </c>
    </row>
    <row r="9" spans="1:23" ht="18" customHeight="1">
      <c r="A9" s="112" t="s">
        <v>33</v>
      </c>
      <c r="B9" s="113"/>
      <c r="C9" s="17"/>
      <c r="D9" s="17"/>
      <c r="E9" s="17"/>
      <c r="F9" s="16"/>
      <c r="G9" s="16"/>
      <c r="H9" s="70"/>
      <c r="I9" s="15"/>
      <c r="V9" s="81">
        <f t="shared" si="2"/>
        <v>65</v>
      </c>
      <c r="W9" s="82">
        <f t="shared" si="1"/>
        <v>66.95</v>
      </c>
    </row>
    <row r="10" spans="1:23" s="2" customFormat="1" ht="40.5" customHeight="1">
      <c r="A10" s="97" t="s">
        <v>319</v>
      </c>
      <c r="B10" s="23" t="s">
        <v>320</v>
      </c>
      <c r="C10" s="13" t="s">
        <v>321</v>
      </c>
      <c r="D10" s="13" t="s">
        <v>44</v>
      </c>
      <c r="E10" s="13" t="s">
        <v>62</v>
      </c>
      <c r="F10" s="18" t="s">
        <v>70</v>
      </c>
      <c r="G10" s="13" t="s">
        <v>174</v>
      </c>
      <c r="H10" s="69">
        <v>123</v>
      </c>
      <c r="I10" s="68">
        <f aca="true" t="shared" si="3" ref="I10:I15">H10*AA1</f>
        <v>8235</v>
      </c>
      <c r="V10" s="81">
        <f t="shared" si="2"/>
        <v>65</v>
      </c>
      <c r="W10" s="82">
        <f t="shared" si="1"/>
        <v>66.95</v>
      </c>
    </row>
    <row r="11" spans="1:23" s="2" customFormat="1" ht="40.5" customHeight="1">
      <c r="A11" s="97" t="s">
        <v>19</v>
      </c>
      <c r="B11" s="23" t="s">
        <v>161</v>
      </c>
      <c r="C11" s="13" t="s">
        <v>196</v>
      </c>
      <c r="D11" s="13" t="s">
        <v>45</v>
      </c>
      <c r="E11" s="13" t="s">
        <v>63</v>
      </c>
      <c r="F11" s="13" t="s">
        <v>71</v>
      </c>
      <c r="G11" s="13" t="s">
        <v>227</v>
      </c>
      <c r="H11" s="69">
        <v>342</v>
      </c>
      <c r="I11" s="68">
        <f t="shared" si="3"/>
        <v>22897</v>
      </c>
      <c r="V11" s="81">
        <f t="shared" si="2"/>
        <v>65</v>
      </c>
      <c r="W11" s="82">
        <f t="shared" si="1"/>
        <v>66.95</v>
      </c>
    </row>
    <row r="12" spans="1:23" s="2" customFormat="1" ht="40.5" customHeight="1" hidden="1">
      <c r="A12" s="11" t="s">
        <v>4</v>
      </c>
      <c r="B12" s="24" t="s">
        <v>3</v>
      </c>
      <c r="C12" s="13" t="s">
        <v>297</v>
      </c>
      <c r="D12" s="13" t="s">
        <v>55</v>
      </c>
      <c r="E12" s="13" t="s">
        <v>64</v>
      </c>
      <c r="F12" s="13" t="s">
        <v>72</v>
      </c>
      <c r="G12" s="13" t="s">
        <v>233</v>
      </c>
      <c r="H12" s="69">
        <v>336</v>
      </c>
      <c r="I12" s="68">
        <f t="shared" si="3"/>
        <v>22495</v>
      </c>
      <c r="V12" s="81">
        <f t="shared" si="2"/>
        <v>65</v>
      </c>
      <c r="W12" s="82">
        <f t="shared" si="1"/>
        <v>66.95</v>
      </c>
    </row>
    <row r="13" spans="1:23" s="2" customFormat="1" ht="51" hidden="1">
      <c r="A13" s="11" t="s">
        <v>285</v>
      </c>
      <c r="B13" s="25" t="s">
        <v>171</v>
      </c>
      <c r="C13" s="13" t="s">
        <v>286</v>
      </c>
      <c r="D13" s="13" t="s">
        <v>56</v>
      </c>
      <c r="E13" s="13" t="s">
        <v>43</v>
      </c>
      <c r="F13" s="13" t="s">
        <v>74</v>
      </c>
      <c r="G13" s="13" t="s">
        <v>73</v>
      </c>
      <c r="H13" s="69">
        <v>732</v>
      </c>
      <c r="I13" s="68">
        <f t="shared" si="3"/>
        <v>49007</v>
      </c>
      <c r="V13" s="81">
        <f t="shared" si="2"/>
        <v>65</v>
      </c>
      <c r="W13" s="82">
        <f t="shared" si="1"/>
        <v>66.95</v>
      </c>
    </row>
    <row r="14" spans="1:23" s="2" customFormat="1" ht="40.5" customHeight="1" hidden="1">
      <c r="A14" s="27" t="s">
        <v>288</v>
      </c>
      <c r="B14" s="25" t="s">
        <v>172</v>
      </c>
      <c r="C14" s="13" t="s">
        <v>289</v>
      </c>
      <c r="D14" s="13" t="s">
        <v>57</v>
      </c>
      <c r="E14" s="13" t="s">
        <v>43</v>
      </c>
      <c r="F14" s="13" t="s">
        <v>75</v>
      </c>
      <c r="G14" s="13" t="s">
        <v>287</v>
      </c>
      <c r="H14" s="69">
        <v>752</v>
      </c>
      <c r="I14" s="68">
        <f t="shared" si="3"/>
        <v>50346</v>
      </c>
      <c r="V14" s="81">
        <f t="shared" si="2"/>
        <v>65</v>
      </c>
      <c r="W14" s="82">
        <f t="shared" si="1"/>
        <v>66.95</v>
      </c>
    </row>
    <row r="15" spans="1:23" s="2" customFormat="1" ht="40.5" customHeight="1">
      <c r="A15" s="97" t="s">
        <v>162</v>
      </c>
      <c r="B15" s="23" t="s">
        <v>163</v>
      </c>
      <c r="C15" s="13" t="s">
        <v>160</v>
      </c>
      <c r="D15" s="13" t="s">
        <v>58</v>
      </c>
      <c r="E15" s="13" t="s">
        <v>65</v>
      </c>
      <c r="F15" s="13" t="s">
        <v>76</v>
      </c>
      <c r="G15" s="13" t="s">
        <v>167</v>
      </c>
      <c r="H15" s="69">
        <v>871</v>
      </c>
      <c r="I15" s="68">
        <f t="shared" si="3"/>
        <v>58313</v>
      </c>
      <c r="V15" s="81">
        <f t="shared" si="2"/>
        <v>65</v>
      </c>
      <c r="W15" s="82">
        <f t="shared" si="1"/>
        <v>66.95</v>
      </c>
    </row>
    <row r="16" spans="1:23" ht="18.75" customHeight="1" hidden="1">
      <c r="A16" s="112" t="s">
        <v>34</v>
      </c>
      <c r="B16" s="113"/>
      <c r="C16" s="17"/>
      <c r="D16" s="17"/>
      <c r="E16" s="17"/>
      <c r="F16" s="16"/>
      <c r="G16" s="16"/>
      <c r="H16" s="70"/>
      <c r="I16" s="70"/>
      <c r="V16" s="81">
        <f t="shared" si="2"/>
        <v>65</v>
      </c>
      <c r="W16" s="82">
        <f t="shared" si="1"/>
        <v>66.95</v>
      </c>
    </row>
    <row r="17" spans="1:23" s="2" customFormat="1" ht="40.5" customHeight="1" hidden="1">
      <c r="A17" s="27" t="s">
        <v>7</v>
      </c>
      <c r="B17" s="25" t="s">
        <v>52</v>
      </c>
      <c r="C17" s="13" t="s">
        <v>8</v>
      </c>
      <c r="D17" s="13" t="s">
        <v>59</v>
      </c>
      <c r="E17" s="13" t="s">
        <v>66</v>
      </c>
      <c r="F17" s="13" t="s">
        <v>77</v>
      </c>
      <c r="G17" s="13" t="s">
        <v>9</v>
      </c>
      <c r="H17" s="73">
        <v>783</v>
      </c>
      <c r="I17" s="68">
        <f aca="true" t="shared" si="4" ref="I17:I25">H17*W8</f>
        <v>52422</v>
      </c>
      <c r="V17" s="81">
        <f t="shared" si="2"/>
        <v>65</v>
      </c>
      <c r="W17" s="82">
        <f t="shared" si="1"/>
        <v>66.95</v>
      </c>
    </row>
    <row r="18" spans="1:23" s="2" customFormat="1" ht="40.5" customHeight="1" hidden="1">
      <c r="A18" s="27" t="s">
        <v>5</v>
      </c>
      <c r="B18" s="25" t="s">
        <v>53</v>
      </c>
      <c r="C18" s="13" t="s">
        <v>6</v>
      </c>
      <c r="D18" s="13" t="s">
        <v>60</v>
      </c>
      <c r="E18" s="13" t="s">
        <v>67</v>
      </c>
      <c r="F18" s="13" t="s">
        <v>78</v>
      </c>
      <c r="G18" s="13" t="s">
        <v>10</v>
      </c>
      <c r="H18" s="73">
        <v>897</v>
      </c>
      <c r="I18" s="68">
        <f t="shared" si="4"/>
        <v>60054</v>
      </c>
      <c r="V18" s="81">
        <f t="shared" si="2"/>
        <v>65</v>
      </c>
      <c r="W18" s="82">
        <f t="shared" si="1"/>
        <v>66.95</v>
      </c>
    </row>
    <row r="19" spans="1:23" s="2" customFormat="1" ht="40.5" customHeight="1" hidden="1">
      <c r="A19" s="27" t="s">
        <v>291</v>
      </c>
      <c r="B19" s="25" t="s">
        <v>54</v>
      </c>
      <c r="C19" s="13" t="s">
        <v>292</v>
      </c>
      <c r="D19" s="13" t="s">
        <v>31</v>
      </c>
      <c r="E19" s="13" t="s">
        <v>68</v>
      </c>
      <c r="F19" s="13" t="s">
        <v>79</v>
      </c>
      <c r="G19" s="13" t="s">
        <v>293</v>
      </c>
      <c r="H19" s="73">
        <v>883</v>
      </c>
      <c r="I19" s="68">
        <f t="shared" si="4"/>
        <v>59117</v>
      </c>
      <c r="V19" s="81">
        <f t="shared" si="2"/>
        <v>65</v>
      </c>
      <c r="W19" s="82">
        <f t="shared" si="1"/>
        <v>66.95</v>
      </c>
    </row>
    <row r="20" spans="1:23" ht="20.25" customHeight="1">
      <c r="A20" s="112" t="s">
        <v>35</v>
      </c>
      <c r="B20" s="113"/>
      <c r="C20" s="17"/>
      <c r="D20" s="17"/>
      <c r="E20" s="17"/>
      <c r="F20" s="16"/>
      <c r="G20" s="16"/>
      <c r="H20" s="70"/>
      <c r="I20" s="70"/>
      <c r="V20" s="81">
        <f t="shared" si="2"/>
        <v>65</v>
      </c>
      <c r="W20" s="82">
        <f t="shared" si="1"/>
        <v>66.95</v>
      </c>
    </row>
    <row r="21" spans="1:23" s="2" customFormat="1" ht="40.5" customHeight="1" hidden="1">
      <c r="A21" s="11" t="s">
        <v>299</v>
      </c>
      <c r="B21" s="23" t="s">
        <v>87</v>
      </c>
      <c r="C21" s="13" t="s">
        <v>297</v>
      </c>
      <c r="D21" s="13" t="s">
        <v>61</v>
      </c>
      <c r="E21" s="13" t="s">
        <v>69</v>
      </c>
      <c r="F21" s="13" t="s">
        <v>80</v>
      </c>
      <c r="G21" s="13" t="s">
        <v>298</v>
      </c>
      <c r="H21" s="73">
        <v>957</v>
      </c>
      <c r="I21" s="68">
        <f t="shared" si="4"/>
        <v>64071</v>
      </c>
      <c r="V21" s="81">
        <f t="shared" si="2"/>
        <v>65</v>
      </c>
      <c r="W21" s="82">
        <f t="shared" si="1"/>
        <v>66.95</v>
      </c>
    </row>
    <row r="22" spans="1:23" s="2" customFormat="1" ht="51">
      <c r="A22" s="97" t="s">
        <v>219</v>
      </c>
      <c r="B22" s="24" t="s">
        <v>88</v>
      </c>
      <c r="C22" s="13" t="s">
        <v>220</v>
      </c>
      <c r="D22" s="13" t="s">
        <v>61</v>
      </c>
      <c r="E22" s="13" t="s">
        <v>68</v>
      </c>
      <c r="F22" s="13" t="s">
        <v>78</v>
      </c>
      <c r="G22" s="13" t="s">
        <v>221</v>
      </c>
      <c r="H22" s="73">
        <v>1121</v>
      </c>
      <c r="I22" s="68">
        <f t="shared" si="4"/>
        <v>75051</v>
      </c>
      <c r="V22" s="81">
        <f t="shared" si="2"/>
        <v>65</v>
      </c>
      <c r="W22" s="82">
        <f t="shared" si="1"/>
        <v>66.95</v>
      </c>
    </row>
    <row r="23" spans="1:23" ht="20.25" customHeight="1">
      <c r="A23" s="112" t="s">
        <v>81</v>
      </c>
      <c r="B23" s="113"/>
      <c r="C23" s="17"/>
      <c r="D23" s="17"/>
      <c r="E23" s="17"/>
      <c r="F23" s="16"/>
      <c r="G23" s="16"/>
      <c r="H23" s="70"/>
      <c r="I23" s="70"/>
      <c r="V23" s="81">
        <f t="shared" si="2"/>
        <v>65</v>
      </c>
      <c r="W23" s="82">
        <f t="shared" si="1"/>
        <v>66.95</v>
      </c>
    </row>
    <row r="24" spans="1:23" s="2" customFormat="1" ht="69.75" customHeight="1" hidden="1">
      <c r="A24" s="11" t="s">
        <v>175</v>
      </c>
      <c r="B24" s="23" t="s">
        <v>190</v>
      </c>
      <c r="C24" s="13" t="s">
        <v>176</v>
      </c>
      <c r="D24" s="8" t="s">
        <v>191</v>
      </c>
      <c r="E24" s="8" t="s">
        <v>290</v>
      </c>
      <c r="F24" s="13" t="s">
        <v>83</v>
      </c>
      <c r="G24" s="13" t="s">
        <v>177</v>
      </c>
      <c r="H24" s="73">
        <v>287</v>
      </c>
      <c r="I24" s="68">
        <f t="shared" si="4"/>
        <v>19215</v>
      </c>
      <c r="V24" s="81">
        <f t="shared" si="2"/>
        <v>65</v>
      </c>
      <c r="W24" s="82">
        <f t="shared" si="1"/>
        <v>66.95</v>
      </c>
    </row>
    <row r="25" spans="1:23" s="2" customFormat="1" ht="76.5">
      <c r="A25" s="97" t="s">
        <v>178</v>
      </c>
      <c r="B25" s="89" t="s">
        <v>187</v>
      </c>
      <c r="C25" s="90" t="s">
        <v>179</v>
      </c>
      <c r="D25" s="91" t="s">
        <v>159</v>
      </c>
      <c r="E25" s="91" t="s">
        <v>290</v>
      </c>
      <c r="F25" s="90" t="s">
        <v>82</v>
      </c>
      <c r="G25" s="90" t="s">
        <v>295</v>
      </c>
      <c r="H25" s="92">
        <v>194</v>
      </c>
      <c r="I25" s="93">
        <f t="shared" si="4"/>
        <v>12988</v>
      </c>
      <c r="V25" s="81">
        <f t="shared" si="2"/>
        <v>65</v>
      </c>
      <c r="W25" s="82">
        <f t="shared" si="1"/>
        <v>66.95</v>
      </c>
    </row>
    <row r="26" spans="1:27" s="2" customFormat="1" ht="69.75" customHeight="1" hidden="1">
      <c r="A26" s="11" t="s">
        <v>180</v>
      </c>
      <c r="B26" s="23" t="s">
        <v>193</v>
      </c>
      <c r="C26" s="13" t="s">
        <v>182</v>
      </c>
      <c r="D26" s="8" t="s">
        <v>194</v>
      </c>
      <c r="E26" s="8" t="s">
        <v>290</v>
      </c>
      <c r="F26" s="13" t="s">
        <v>84</v>
      </c>
      <c r="G26" s="13" t="s">
        <v>186</v>
      </c>
      <c r="H26" s="73">
        <v>283</v>
      </c>
      <c r="I26" s="68">
        <f>H26*W17</f>
        <v>18947</v>
      </c>
      <c r="J26" s="73">
        <v>303</v>
      </c>
      <c r="K26" s="68">
        <f>J26*W17</f>
        <v>20286</v>
      </c>
      <c r="L26" s="73">
        <v>343</v>
      </c>
      <c r="M26" s="68">
        <f>L26*W17</f>
        <v>22964</v>
      </c>
      <c r="Z26" s="81">
        <f>V25</f>
        <v>65</v>
      </c>
      <c r="AA26" s="82">
        <f>Z26*1.03</f>
        <v>66.95</v>
      </c>
    </row>
    <row r="27" spans="1:27" s="2" customFormat="1" ht="75.75" customHeight="1" hidden="1">
      <c r="A27" s="11" t="s">
        <v>181</v>
      </c>
      <c r="B27" s="23" t="s">
        <v>198</v>
      </c>
      <c r="C27" s="13" t="s">
        <v>182</v>
      </c>
      <c r="D27" s="8" t="s">
        <v>197</v>
      </c>
      <c r="E27" s="8" t="s">
        <v>290</v>
      </c>
      <c r="F27" s="13" t="s">
        <v>85</v>
      </c>
      <c r="G27" s="13" t="s">
        <v>185</v>
      </c>
      <c r="H27" s="73">
        <v>413</v>
      </c>
      <c r="I27" s="68">
        <f>H27*W18</f>
        <v>27650</v>
      </c>
      <c r="J27" s="73">
        <v>443</v>
      </c>
      <c r="K27" s="68">
        <f>J27*W18</f>
        <v>29659</v>
      </c>
      <c r="L27" s="73">
        <v>502</v>
      </c>
      <c r="M27" s="68">
        <f>L27*W18</f>
        <v>33609</v>
      </c>
      <c r="Z27" s="81">
        <f>Z26</f>
        <v>65</v>
      </c>
      <c r="AA27" s="82">
        <f>Z27*1.03</f>
        <v>66.95</v>
      </c>
    </row>
    <row r="28" spans="1:27" s="2" customFormat="1" ht="69.75" customHeight="1" hidden="1">
      <c r="A28" s="11" t="s">
        <v>195</v>
      </c>
      <c r="B28" s="23" t="s">
        <v>189</v>
      </c>
      <c r="C28" s="13" t="s">
        <v>183</v>
      </c>
      <c r="D28" s="8" t="s">
        <v>192</v>
      </c>
      <c r="E28" s="8" t="s">
        <v>290</v>
      </c>
      <c r="F28" s="13" t="s">
        <v>86</v>
      </c>
      <c r="G28" s="13" t="s">
        <v>184</v>
      </c>
      <c r="H28" s="73">
        <v>540</v>
      </c>
      <c r="I28" s="68">
        <f>H28*W19</f>
        <v>36153</v>
      </c>
      <c r="J28" s="73">
        <v>579</v>
      </c>
      <c r="K28" s="68">
        <f>J28*W19</f>
        <v>38764</v>
      </c>
      <c r="L28" s="73">
        <v>656</v>
      </c>
      <c r="M28" s="68">
        <f>L28*W19</f>
        <v>43919</v>
      </c>
      <c r="Z28" s="81">
        <f>Z27</f>
        <v>65</v>
      </c>
      <c r="AA28" s="82">
        <f>Z28*1.03</f>
        <v>66.95</v>
      </c>
    </row>
    <row r="29" spans="1:9" ht="92.25" customHeight="1">
      <c r="A29" s="106" t="s">
        <v>323</v>
      </c>
      <c r="B29" s="107"/>
      <c r="C29" s="107"/>
      <c r="D29" s="107"/>
      <c r="E29" s="107"/>
      <c r="F29" s="107"/>
      <c r="G29" s="107"/>
      <c r="H29" s="107"/>
      <c r="I29" s="107"/>
    </row>
    <row r="30" spans="1:27" s="2" customFormat="1" ht="15">
      <c r="A30" s="20"/>
      <c r="B30" s="30"/>
      <c r="C30" s="31"/>
      <c r="D30" s="31"/>
      <c r="E30" s="31"/>
      <c r="F30" s="31"/>
      <c r="G30" s="32"/>
      <c r="H30" s="74"/>
      <c r="I30" s="87"/>
      <c r="J30" s="77"/>
      <c r="K30" s="33"/>
      <c r="L30" s="77"/>
      <c r="M30" s="33"/>
      <c r="AA30" s="84"/>
    </row>
    <row r="31" spans="1:13" ht="12.75">
      <c r="A31" s="26"/>
      <c r="G31" s="5"/>
      <c r="J31" s="78"/>
      <c r="K31" s="6"/>
      <c r="M31" s="7"/>
    </row>
    <row r="32" spans="1:13" ht="12.75">
      <c r="A32" s="26"/>
      <c r="G32" s="5"/>
      <c r="H32" s="75"/>
      <c r="I32" s="88"/>
      <c r="J32" s="75"/>
      <c r="K32"/>
      <c r="M32" s="7"/>
    </row>
    <row r="33" spans="8:27" ht="12" customHeight="1">
      <c r="H33" s="75"/>
      <c r="I33" s="88"/>
      <c r="J33" s="75"/>
      <c r="L33" s="75"/>
      <c r="AA33" s="83"/>
    </row>
    <row r="34" spans="2:27" ht="16.5" customHeight="1">
      <c r="B34" s="34"/>
      <c r="H34" s="75"/>
      <c r="I34" s="88"/>
      <c r="J34" s="75"/>
      <c r="L34" s="75"/>
      <c r="AA34" s="83"/>
    </row>
    <row r="35" spans="2:27" ht="12" customHeight="1">
      <c r="B35" s="34"/>
      <c r="H35" s="75"/>
      <c r="I35" s="88"/>
      <c r="J35" s="75"/>
      <c r="L35" s="75"/>
      <c r="AA35" s="83"/>
    </row>
    <row r="36" spans="1:13" ht="12.75">
      <c r="A36" s="26"/>
      <c r="G36" s="5"/>
      <c r="J36" s="78"/>
      <c r="K36" s="6"/>
      <c r="M36" s="7"/>
    </row>
    <row r="37" ht="12.75">
      <c r="C37" s="9"/>
    </row>
  </sheetData>
  <sheetProtection/>
  <mergeCells count="14">
    <mergeCell ref="A20:B20"/>
    <mergeCell ref="G7:G8"/>
    <mergeCell ref="A9:B9"/>
    <mergeCell ref="A16:B16"/>
    <mergeCell ref="H7:I7"/>
    <mergeCell ref="A7:A8"/>
    <mergeCell ref="B7:B8"/>
    <mergeCell ref="C7:C8"/>
    <mergeCell ref="A29:I29"/>
    <mergeCell ref="D7:D8"/>
    <mergeCell ref="E7:E8"/>
    <mergeCell ref="F7:F8"/>
    <mergeCell ref="H8:I8"/>
    <mergeCell ref="A23:B23"/>
  </mergeCells>
  <hyperlinks>
    <hyperlink ref="A19" r:id="rId1" display="EPD5500XE-3"/>
    <hyperlink ref="A21" r:id="rId2" display="EPGW180E"/>
    <hyperlink ref="A13" r:id="rId3" display="EPG5000"/>
    <hyperlink ref="A14" r:id="rId4" display="EPG6200X-3"/>
    <hyperlink ref="A17" r:id="rId5" display="EPD2800E"/>
    <hyperlink ref="A18" r:id="rId6" display="EPD4600E"/>
    <hyperlink ref="A12" r:id="rId7" display="EPG2500P"/>
    <hyperlink ref="A24" r:id="rId8" display="ИС-120"/>
    <hyperlink ref="A26" r:id="rId9" display="ИС-200"/>
    <hyperlink ref="A27" r:id="rId10" display="ИС-200-3"/>
    <hyperlink ref="A28" r:id="rId11" display="ИС-315"/>
  </hyperlinks>
  <printOptions/>
  <pageMargins left="0.75" right="0.75" top="1" bottom="1" header="0.5118055555555556" footer="0.5118055555555556"/>
  <pageSetup horizontalDpi="300" verticalDpi="300" orientation="landscape" paperSize="9" r:id="rId1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Q25"/>
  <sheetViews>
    <sheetView zoomScalePageLayoutView="0" workbookViewId="0" topLeftCell="A12">
      <selection activeCell="B29" sqref="B29"/>
    </sheetView>
  </sheetViews>
  <sheetFormatPr defaultColWidth="9.33203125" defaultRowHeight="11.25"/>
  <cols>
    <col min="1" max="1" width="13.33203125" style="0" customWidth="1"/>
    <col min="2" max="2" width="87" style="0" customWidth="1"/>
    <col min="3" max="3" width="16.66015625" style="0" customWidth="1"/>
    <col min="4" max="4" width="9.66015625" style="0" customWidth="1"/>
    <col min="5" max="5" width="7.33203125" style="0" customWidth="1"/>
    <col min="6" max="6" width="10.16015625" style="0" customWidth="1"/>
    <col min="7" max="7" width="11.83203125" style="0" customWidth="1"/>
    <col min="8" max="8" width="10" style="0" customWidth="1"/>
    <col min="9" max="9" width="13.33203125" style="0" customWidth="1"/>
    <col min="16" max="17" width="0" style="0" hidden="1" customWidth="1"/>
  </cols>
  <sheetData>
    <row r="1" spans="2:17" ht="12">
      <c r="B1" s="51"/>
      <c r="C1" s="47"/>
      <c r="D1" s="48"/>
      <c r="E1" s="48"/>
      <c r="F1" s="49"/>
      <c r="G1" s="48"/>
      <c r="H1" s="48"/>
      <c r="I1" s="48"/>
      <c r="J1" s="48"/>
      <c r="P1">
        <f>G2</f>
        <v>60</v>
      </c>
      <c r="Q1">
        <f>P1*1.03</f>
        <v>61.8</v>
      </c>
    </row>
    <row r="2" spans="3:17" ht="15.75">
      <c r="C2" s="49"/>
      <c r="D2" s="47"/>
      <c r="E2" s="48"/>
      <c r="F2" s="63" t="s">
        <v>36</v>
      </c>
      <c r="G2" s="64">
        <v>60</v>
      </c>
      <c r="H2" s="50"/>
      <c r="I2" s="48"/>
      <c r="J2" s="48"/>
      <c r="P2">
        <f>P1</f>
        <v>60</v>
      </c>
      <c r="Q2">
        <f aca="true" t="shared" si="0" ref="Q2:Q19">P2*1.03</f>
        <v>61.8</v>
      </c>
    </row>
    <row r="3" spans="3:17" ht="12">
      <c r="C3" s="49"/>
      <c r="D3" s="47"/>
      <c r="E3" s="48"/>
      <c r="F3" s="48"/>
      <c r="G3" s="49"/>
      <c r="H3" s="50"/>
      <c r="I3" s="48"/>
      <c r="J3" s="48"/>
      <c r="P3">
        <f aca="true" t="shared" si="1" ref="P3:P19">P2</f>
        <v>60</v>
      </c>
      <c r="Q3">
        <f t="shared" si="0"/>
        <v>61.8</v>
      </c>
    </row>
    <row r="4" spans="3:17" ht="12">
      <c r="C4" s="49"/>
      <c r="D4" s="47"/>
      <c r="E4" s="48"/>
      <c r="F4" s="48"/>
      <c r="G4" s="49"/>
      <c r="H4" s="50"/>
      <c r="I4" s="48"/>
      <c r="J4" s="48"/>
      <c r="P4">
        <f t="shared" si="1"/>
        <v>60</v>
      </c>
      <c r="Q4">
        <f t="shared" si="0"/>
        <v>61.8</v>
      </c>
    </row>
    <row r="5" spans="3:17" ht="12">
      <c r="C5" s="49"/>
      <c r="D5" s="47"/>
      <c r="E5" s="48"/>
      <c r="F5" s="48"/>
      <c r="G5" s="49"/>
      <c r="H5" s="50"/>
      <c r="I5" s="48"/>
      <c r="J5" s="48"/>
      <c r="P5">
        <f t="shared" si="1"/>
        <v>60</v>
      </c>
      <c r="Q5">
        <f t="shared" si="0"/>
        <v>61.8</v>
      </c>
    </row>
    <row r="6" spans="3:17" ht="12">
      <c r="C6" s="3"/>
      <c r="D6" s="36"/>
      <c r="F6" s="3"/>
      <c r="G6" s="3"/>
      <c r="H6" s="37"/>
      <c r="P6">
        <f t="shared" si="1"/>
        <v>60</v>
      </c>
      <c r="Q6">
        <f t="shared" si="0"/>
        <v>61.8</v>
      </c>
    </row>
    <row r="7" spans="1:17" s="2" customFormat="1" ht="15.75">
      <c r="A7" s="114" t="s">
        <v>169</v>
      </c>
      <c r="B7" s="114"/>
      <c r="C7" s="114"/>
      <c r="D7" s="114"/>
      <c r="E7" s="114"/>
      <c r="F7" s="114"/>
      <c r="G7" s="114"/>
      <c r="H7" s="114"/>
      <c r="I7" s="114"/>
      <c r="P7">
        <f t="shared" si="1"/>
        <v>60</v>
      </c>
      <c r="Q7">
        <f t="shared" si="0"/>
        <v>61.8</v>
      </c>
    </row>
    <row r="8" spans="1:17" s="1" customFormat="1" ht="38.25">
      <c r="A8" s="57" t="s">
        <v>283</v>
      </c>
      <c r="B8" s="57" t="s">
        <v>284</v>
      </c>
      <c r="C8" s="57" t="s">
        <v>304</v>
      </c>
      <c r="D8" s="57" t="s">
        <v>305</v>
      </c>
      <c r="E8" s="57" t="s">
        <v>309</v>
      </c>
      <c r="F8" s="58" t="s">
        <v>308</v>
      </c>
      <c r="G8" s="59" t="s">
        <v>111</v>
      </c>
      <c r="H8" s="115" t="s">
        <v>39</v>
      </c>
      <c r="I8" s="115"/>
      <c r="P8">
        <f t="shared" si="1"/>
        <v>60</v>
      </c>
      <c r="Q8">
        <f t="shared" si="0"/>
        <v>61.8</v>
      </c>
    </row>
    <row r="9" spans="1:17" s="1" customFormat="1" ht="29.25" customHeight="1">
      <c r="A9" s="97" t="s">
        <v>15</v>
      </c>
      <c r="B9" s="53" t="s">
        <v>166</v>
      </c>
      <c r="C9" s="54" t="s">
        <v>11</v>
      </c>
      <c r="D9" s="55">
        <v>47</v>
      </c>
      <c r="E9" s="42">
        <v>96</v>
      </c>
      <c r="F9" s="42" t="s">
        <v>164</v>
      </c>
      <c r="G9" s="56" t="s">
        <v>165</v>
      </c>
      <c r="H9" s="60">
        <v>866</v>
      </c>
      <c r="I9" s="62">
        <f>H9*Q1</f>
        <v>53519</v>
      </c>
      <c r="P9">
        <f t="shared" si="1"/>
        <v>60</v>
      </c>
      <c r="Q9">
        <f t="shared" si="0"/>
        <v>61.8</v>
      </c>
    </row>
    <row r="10" spans="1:17" s="1" customFormat="1" ht="29.25" customHeight="1">
      <c r="A10" s="97" t="s">
        <v>16</v>
      </c>
      <c r="B10" s="12" t="s">
        <v>307</v>
      </c>
      <c r="C10" s="39" t="s">
        <v>12</v>
      </c>
      <c r="D10" s="39">
        <v>19.5</v>
      </c>
      <c r="E10" s="38">
        <v>96</v>
      </c>
      <c r="F10" s="38" t="s">
        <v>164</v>
      </c>
      <c r="G10" s="40" t="s">
        <v>165</v>
      </c>
      <c r="H10" s="61">
        <v>866</v>
      </c>
      <c r="I10" s="62">
        <f aca="true" t="shared" si="2" ref="I10:I22">H10*Q2</f>
        <v>53519</v>
      </c>
      <c r="P10">
        <f t="shared" si="1"/>
        <v>60</v>
      </c>
      <c r="Q10">
        <f t="shared" si="0"/>
        <v>61.8</v>
      </c>
    </row>
    <row r="11" spans="1:17" s="1" customFormat="1" ht="29.25" customHeight="1">
      <c r="A11" s="97" t="s">
        <v>17</v>
      </c>
      <c r="B11" s="12" t="s">
        <v>166</v>
      </c>
      <c r="C11" s="39" t="s">
        <v>13</v>
      </c>
      <c r="D11" s="35">
        <v>78</v>
      </c>
      <c r="E11" s="38">
        <v>120</v>
      </c>
      <c r="F11" s="38" t="s">
        <v>164</v>
      </c>
      <c r="G11" s="40" t="s">
        <v>165</v>
      </c>
      <c r="H11" s="61">
        <v>1043</v>
      </c>
      <c r="I11" s="62">
        <f t="shared" si="2"/>
        <v>64457</v>
      </c>
      <c r="P11">
        <f t="shared" si="1"/>
        <v>60</v>
      </c>
      <c r="Q11">
        <f t="shared" si="0"/>
        <v>61.8</v>
      </c>
    </row>
    <row r="12" spans="1:17" s="1" customFormat="1" ht="29.25" customHeight="1">
      <c r="A12" s="97" t="s">
        <v>18</v>
      </c>
      <c r="B12" s="12" t="s">
        <v>307</v>
      </c>
      <c r="C12" s="39" t="s">
        <v>14</v>
      </c>
      <c r="D12" s="39">
        <v>32.5</v>
      </c>
      <c r="E12" s="38">
        <v>120</v>
      </c>
      <c r="F12" s="38" t="s">
        <v>164</v>
      </c>
      <c r="G12" s="40" t="s">
        <v>165</v>
      </c>
      <c r="H12" s="61">
        <v>1043</v>
      </c>
      <c r="I12" s="62">
        <f t="shared" si="2"/>
        <v>64457</v>
      </c>
      <c r="P12">
        <f t="shared" si="1"/>
        <v>60</v>
      </c>
      <c r="Q12">
        <f t="shared" si="0"/>
        <v>61.8</v>
      </c>
    </row>
    <row r="13" spans="1:17" s="1" customFormat="1" ht="29.25" customHeight="1">
      <c r="A13" s="97" t="s">
        <v>206</v>
      </c>
      <c r="B13" s="12" t="s">
        <v>307</v>
      </c>
      <c r="C13" s="39" t="s">
        <v>207</v>
      </c>
      <c r="D13" s="39">
        <v>54</v>
      </c>
      <c r="E13" s="38">
        <v>210</v>
      </c>
      <c r="F13" s="38" t="s">
        <v>0</v>
      </c>
      <c r="G13" s="40" t="s">
        <v>1</v>
      </c>
      <c r="H13" s="61">
        <v>1331</v>
      </c>
      <c r="I13" s="62">
        <f t="shared" si="2"/>
        <v>82256</v>
      </c>
      <c r="P13">
        <f t="shared" si="1"/>
        <v>60</v>
      </c>
      <c r="Q13">
        <f t="shared" si="0"/>
        <v>61.8</v>
      </c>
    </row>
    <row r="14" spans="1:17" s="1" customFormat="1" ht="29.25" customHeight="1">
      <c r="A14" s="97" t="s">
        <v>208</v>
      </c>
      <c r="B14" s="12" t="s">
        <v>307</v>
      </c>
      <c r="C14" s="39" t="s">
        <v>213</v>
      </c>
      <c r="D14" s="39">
        <v>90</v>
      </c>
      <c r="E14" s="38">
        <v>270</v>
      </c>
      <c r="F14" s="38" t="s">
        <v>0</v>
      </c>
      <c r="G14" s="40" t="s">
        <v>1</v>
      </c>
      <c r="H14" s="61">
        <v>1910</v>
      </c>
      <c r="I14" s="62">
        <f t="shared" si="2"/>
        <v>118038</v>
      </c>
      <c r="P14">
        <f t="shared" si="1"/>
        <v>60</v>
      </c>
      <c r="Q14">
        <f t="shared" si="0"/>
        <v>61.8</v>
      </c>
    </row>
    <row r="15" spans="1:17" s="1" customFormat="1" ht="29.25" customHeight="1">
      <c r="A15" s="97" t="s">
        <v>209</v>
      </c>
      <c r="B15" s="12" t="s">
        <v>307</v>
      </c>
      <c r="C15" s="41" t="s">
        <v>215</v>
      </c>
      <c r="D15" s="39">
        <v>108</v>
      </c>
      <c r="E15" s="38">
        <v>310</v>
      </c>
      <c r="F15" s="38" t="s">
        <v>0</v>
      </c>
      <c r="G15" s="40" t="s">
        <v>1</v>
      </c>
      <c r="H15" s="61">
        <v>2121</v>
      </c>
      <c r="I15" s="62">
        <f t="shared" si="2"/>
        <v>131078</v>
      </c>
      <c r="P15">
        <f t="shared" si="1"/>
        <v>60</v>
      </c>
      <c r="Q15">
        <f t="shared" si="0"/>
        <v>61.8</v>
      </c>
    </row>
    <row r="16" spans="1:17" s="1" customFormat="1" ht="29.25" customHeight="1">
      <c r="A16" s="97" t="s">
        <v>210</v>
      </c>
      <c r="B16" s="12" t="s">
        <v>307</v>
      </c>
      <c r="C16" s="39" t="s">
        <v>302</v>
      </c>
      <c r="D16" s="39">
        <v>180</v>
      </c>
      <c r="E16" s="38">
        <v>455</v>
      </c>
      <c r="F16" s="38" t="s">
        <v>2</v>
      </c>
      <c r="G16" s="40" t="s">
        <v>1</v>
      </c>
      <c r="H16" s="61">
        <v>2796</v>
      </c>
      <c r="I16" s="62">
        <f t="shared" si="2"/>
        <v>172793</v>
      </c>
      <c r="P16">
        <f t="shared" si="1"/>
        <v>60</v>
      </c>
      <c r="Q16">
        <f t="shared" si="0"/>
        <v>61.8</v>
      </c>
    </row>
    <row r="17" spans="1:17" s="1" customFormat="1" ht="29.25" customHeight="1">
      <c r="A17" s="97" t="s">
        <v>210</v>
      </c>
      <c r="B17" s="12" t="s">
        <v>307</v>
      </c>
      <c r="C17" s="39" t="s">
        <v>302</v>
      </c>
      <c r="D17" s="39">
        <v>180</v>
      </c>
      <c r="E17" s="38">
        <v>455</v>
      </c>
      <c r="F17" s="38" t="s">
        <v>0</v>
      </c>
      <c r="G17" s="40" t="s">
        <v>1</v>
      </c>
      <c r="H17" s="61">
        <v>2796</v>
      </c>
      <c r="I17" s="62">
        <f t="shared" si="2"/>
        <v>172793</v>
      </c>
      <c r="P17">
        <f t="shared" si="1"/>
        <v>60</v>
      </c>
      <c r="Q17">
        <f t="shared" si="0"/>
        <v>61.8</v>
      </c>
    </row>
    <row r="18" spans="1:17" s="1" customFormat="1" ht="29.25" customHeight="1">
      <c r="A18" s="97" t="s">
        <v>188</v>
      </c>
      <c r="B18" s="12" t="s">
        <v>307</v>
      </c>
      <c r="C18" s="41" t="s">
        <v>306</v>
      </c>
      <c r="D18" s="39">
        <v>270</v>
      </c>
      <c r="E18" s="38">
        <v>600</v>
      </c>
      <c r="F18" s="38" t="s">
        <v>0</v>
      </c>
      <c r="G18" s="40" t="s">
        <v>1</v>
      </c>
      <c r="H18" s="61">
        <v>3549</v>
      </c>
      <c r="I18" s="62">
        <f t="shared" si="2"/>
        <v>219328</v>
      </c>
      <c r="P18">
        <f t="shared" si="1"/>
        <v>60</v>
      </c>
      <c r="Q18">
        <f t="shared" si="0"/>
        <v>61.8</v>
      </c>
    </row>
    <row r="19" spans="1:17" s="1" customFormat="1" ht="29.25" customHeight="1">
      <c r="A19" s="97" t="s">
        <v>211</v>
      </c>
      <c r="B19" s="12" t="s">
        <v>307</v>
      </c>
      <c r="C19" s="41" t="s">
        <v>303</v>
      </c>
      <c r="D19" s="39">
        <v>360</v>
      </c>
      <c r="E19" s="38">
        <v>740</v>
      </c>
      <c r="F19" s="38" t="s">
        <v>2</v>
      </c>
      <c r="G19" s="40" t="s">
        <v>168</v>
      </c>
      <c r="H19" s="61">
        <v>4213</v>
      </c>
      <c r="I19" s="62">
        <f t="shared" si="2"/>
        <v>260363</v>
      </c>
      <c r="P19">
        <f t="shared" si="1"/>
        <v>60</v>
      </c>
      <c r="Q19">
        <f t="shared" si="0"/>
        <v>61.8</v>
      </c>
    </row>
    <row r="20" spans="1:9" s="1" customFormat="1" ht="29.25" customHeight="1">
      <c r="A20" s="97" t="s">
        <v>212</v>
      </c>
      <c r="B20" s="12" t="s">
        <v>307</v>
      </c>
      <c r="C20" s="41" t="s">
        <v>216</v>
      </c>
      <c r="D20" s="39">
        <v>576</v>
      </c>
      <c r="E20" s="38">
        <v>1120</v>
      </c>
      <c r="F20" s="38" t="s">
        <v>2</v>
      </c>
      <c r="G20" s="40" t="s">
        <v>168</v>
      </c>
      <c r="H20" s="61">
        <v>5725</v>
      </c>
      <c r="I20" s="62">
        <f t="shared" si="2"/>
        <v>353805</v>
      </c>
    </row>
    <row r="21" spans="1:9" s="1" customFormat="1" ht="29.25" customHeight="1">
      <c r="A21" s="97" t="s">
        <v>173</v>
      </c>
      <c r="B21" s="12" t="s">
        <v>307</v>
      </c>
      <c r="C21" s="41" t="s">
        <v>214</v>
      </c>
      <c r="D21" s="39">
        <v>648</v>
      </c>
      <c r="E21" s="38">
        <v>1250</v>
      </c>
      <c r="F21" s="38" t="s">
        <v>2</v>
      </c>
      <c r="G21" s="40" t="s">
        <v>168</v>
      </c>
      <c r="H21" s="61">
        <v>7509</v>
      </c>
      <c r="I21" s="62">
        <f t="shared" si="2"/>
        <v>464056</v>
      </c>
    </row>
    <row r="22" spans="1:9" s="1" customFormat="1" ht="29.25" customHeight="1">
      <c r="A22" s="97" t="s">
        <v>40</v>
      </c>
      <c r="B22" s="12" t="s">
        <v>307</v>
      </c>
      <c r="C22" s="41" t="s">
        <v>41</v>
      </c>
      <c r="D22" s="39">
        <v>720</v>
      </c>
      <c r="E22" s="38">
        <v>1450</v>
      </c>
      <c r="F22" s="38" t="s">
        <v>2</v>
      </c>
      <c r="G22" s="40" t="s">
        <v>168</v>
      </c>
      <c r="H22" s="61">
        <v>8391</v>
      </c>
      <c r="I22" s="62">
        <f t="shared" si="2"/>
        <v>518564</v>
      </c>
    </row>
    <row r="23" spans="1:9" s="1" customFormat="1" ht="29.25" customHeight="1">
      <c r="A23" s="97" t="s">
        <v>115</v>
      </c>
      <c r="B23" s="12" t="s">
        <v>307</v>
      </c>
      <c r="C23" s="41" t="s">
        <v>318</v>
      </c>
      <c r="D23" s="39">
        <v>900</v>
      </c>
      <c r="E23" s="38">
        <v>1450</v>
      </c>
      <c r="F23" s="38" t="s">
        <v>2</v>
      </c>
      <c r="G23" s="40" t="s">
        <v>168</v>
      </c>
      <c r="H23" s="61">
        <v>9144</v>
      </c>
      <c r="I23" s="62">
        <f>H23*Q14</f>
        <v>565099</v>
      </c>
    </row>
    <row r="24" spans="1:9" ht="93.75" customHeight="1">
      <c r="A24" s="116" t="s">
        <v>322</v>
      </c>
      <c r="B24" s="117"/>
      <c r="C24" s="117"/>
      <c r="D24" s="117"/>
      <c r="E24" s="117"/>
      <c r="F24" s="117"/>
      <c r="G24" s="117"/>
      <c r="H24" s="117"/>
      <c r="I24" s="117"/>
    </row>
    <row r="25" ht="15">
      <c r="A25" s="20"/>
    </row>
  </sheetData>
  <sheetProtection/>
  <mergeCells count="3">
    <mergeCell ref="A7:I7"/>
    <mergeCell ref="H8:I8"/>
    <mergeCell ref="A24:I24"/>
  </mergeCells>
  <printOptions/>
  <pageMargins left="0.2" right="0.19" top="0.33" bottom="0.18" header="0.3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P20"/>
  <sheetViews>
    <sheetView zoomScalePageLayoutView="0" workbookViewId="0" topLeftCell="A7">
      <selection activeCell="B22" sqref="B22"/>
    </sheetView>
  </sheetViews>
  <sheetFormatPr defaultColWidth="9.33203125" defaultRowHeight="11.25"/>
  <cols>
    <col min="1" max="1" width="15.16015625" style="0" customWidth="1"/>
    <col min="2" max="2" width="77.33203125" style="0" customWidth="1"/>
    <col min="3" max="3" width="20.16015625" style="0" customWidth="1"/>
    <col min="4" max="4" width="18.33203125" style="0" customWidth="1"/>
    <col min="5" max="5" width="18.16015625" style="0" customWidth="1"/>
    <col min="6" max="6" width="17.33203125" style="0" customWidth="1"/>
    <col min="7" max="7" width="8.5" style="0" bestFit="1" customWidth="1"/>
    <col min="8" max="8" width="4.66015625" style="0" bestFit="1" customWidth="1"/>
    <col min="9" max="9" width="12" style="0" customWidth="1"/>
    <col min="15" max="16" width="0" style="0" hidden="1" customWidth="1"/>
  </cols>
  <sheetData>
    <row r="1" spans="2:6" ht="12">
      <c r="B1" s="3"/>
      <c r="C1" s="36"/>
      <c r="E1" s="3"/>
      <c r="F1" s="37"/>
    </row>
    <row r="2" spans="4:16" ht="15.75">
      <c r="D2" s="3"/>
      <c r="E2" s="46" t="s">
        <v>36</v>
      </c>
      <c r="F2" s="52">
        <v>60</v>
      </c>
      <c r="G2" s="3"/>
      <c r="H2" s="4"/>
      <c r="I2" s="4"/>
      <c r="O2">
        <f>F2</f>
        <v>60</v>
      </c>
      <c r="P2">
        <f>O2*1.03</f>
        <v>61.8</v>
      </c>
    </row>
    <row r="3" spans="4:16" ht="12">
      <c r="D3" s="3"/>
      <c r="E3" s="36"/>
      <c r="G3" s="3"/>
      <c r="H3" s="4"/>
      <c r="I3" s="4"/>
      <c r="O3">
        <f>O2</f>
        <v>60</v>
      </c>
      <c r="P3">
        <f aca="true" t="shared" si="0" ref="P3:P18">O3*1.03</f>
        <v>61.8</v>
      </c>
    </row>
    <row r="4" spans="4:16" ht="12">
      <c r="D4" s="3"/>
      <c r="E4" s="36"/>
      <c r="G4" s="3"/>
      <c r="H4" s="4"/>
      <c r="I4" s="4"/>
      <c r="O4">
        <f aca="true" t="shared" si="1" ref="O4:O18">O3</f>
        <v>60</v>
      </c>
      <c r="P4">
        <f t="shared" si="0"/>
        <v>61.8</v>
      </c>
    </row>
    <row r="5" spans="15:16" ht="11.25">
      <c r="O5">
        <f t="shared" si="1"/>
        <v>60</v>
      </c>
      <c r="P5">
        <f t="shared" si="0"/>
        <v>61.8</v>
      </c>
    </row>
    <row r="6" spans="4:16" ht="12">
      <c r="D6" s="3"/>
      <c r="E6" s="36"/>
      <c r="G6" s="3"/>
      <c r="H6" s="4"/>
      <c r="I6" s="4"/>
      <c r="O6">
        <f t="shared" si="1"/>
        <v>60</v>
      </c>
      <c r="P6">
        <f t="shared" si="0"/>
        <v>61.8</v>
      </c>
    </row>
    <row r="7" spans="1:16" ht="21.75" customHeight="1">
      <c r="A7" s="118" t="s">
        <v>24</v>
      </c>
      <c r="B7" s="102" t="s">
        <v>25</v>
      </c>
      <c r="C7" s="104" t="s">
        <v>93</v>
      </c>
      <c r="D7" s="104" t="s">
        <v>90</v>
      </c>
      <c r="E7" s="104" t="s">
        <v>26</v>
      </c>
      <c r="F7" s="108" t="s">
        <v>30</v>
      </c>
      <c r="G7" s="108" t="s">
        <v>42</v>
      </c>
      <c r="H7" s="110" t="s">
        <v>39</v>
      </c>
      <c r="I7" s="111"/>
      <c r="O7">
        <f t="shared" si="1"/>
        <v>60</v>
      </c>
      <c r="P7">
        <f t="shared" si="0"/>
        <v>61.8</v>
      </c>
    </row>
    <row r="8" spans="1:16" ht="22.5" customHeight="1">
      <c r="A8" s="119"/>
      <c r="B8" s="103"/>
      <c r="C8" s="105"/>
      <c r="D8" s="105"/>
      <c r="E8" s="105"/>
      <c r="F8" s="109"/>
      <c r="G8" s="109"/>
      <c r="H8" s="110" t="s">
        <v>29</v>
      </c>
      <c r="I8" s="111"/>
      <c r="O8">
        <f>O7</f>
        <v>60</v>
      </c>
      <c r="P8">
        <f t="shared" si="0"/>
        <v>61.8</v>
      </c>
    </row>
    <row r="9" spans="1:16" ht="22.5" customHeight="1">
      <c r="A9" s="112" t="s">
        <v>89</v>
      </c>
      <c r="B9" s="113"/>
      <c r="C9" s="17"/>
      <c r="D9" s="17"/>
      <c r="E9" s="17"/>
      <c r="F9" s="16"/>
      <c r="G9" s="16"/>
      <c r="H9" s="15" t="s">
        <v>37</v>
      </c>
      <c r="I9" s="15" t="s">
        <v>38</v>
      </c>
      <c r="O9">
        <f>O8</f>
        <v>60</v>
      </c>
      <c r="P9">
        <f t="shared" si="0"/>
        <v>61.8</v>
      </c>
    </row>
    <row r="10" spans="1:16" s="2" customFormat="1" ht="39" customHeight="1">
      <c r="A10" s="97" t="s">
        <v>222</v>
      </c>
      <c r="B10" s="23" t="s">
        <v>223</v>
      </c>
      <c r="C10" s="13" t="s">
        <v>94</v>
      </c>
      <c r="D10" s="19">
        <v>36</v>
      </c>
      <c r="E10" s="18" t="s">
        <v>101</v>
      </c>
      <c r="F10" s="18" t="s">
        <v>104</v>
      </c>
      <c r="G10" s="10" t="s">
        <v>224</v>
      </c>
      <c r="H10" s="10">
        <v>206</v>
      </c>
      <c r="I10" s="10">
        <f>H10*P2</f>
        <v>12731</v>
      </c>
      <c r="O10">
        <f t="shared" si="1"/>
        <v>60</v>
      </c>
      <c r="P10">
        <f t="shared" si="0"/>
        <v>61.8</v>
      </c>
    </row>
    <row r="11" spans="1:16" s="2" customFormat="1" ht="39" customHeight="1">
      <c r="A11" s="97" t="s">
        <v>225</v>
      </c>
      <c r="B11" s="24" t="s">
        <v>226</v>
      </c>
      <c r="C11" s="13" t="s">
        <v>94</v>
      </c>
      <c r="D11" s="19">
        <v>60</v>
      </c>
      <c r="E11" s="18" t="s">
        <v>101</v>
      </c>
      <c r="F11" s="18" t="s">
        <v>105</v>
      </c>
      <c r="G11" s="10" t="s">
        <v>227</v>
      </c>
      <c r="H11" s="10">
        <v>233</v>
      </c>
      <c r="I11" s="10">
        <f>H11*P3</f>
        <v>14399</v>
      </c>
      <c r="O11">
        <f t="shared" si="1"/>
        <v>60</v>
      </c>
      <c r="P11">
        <f t="shared" si="0"/>
        <v>61.8</v>
      </c>
    </row>
    <row r="12" spans="1:16" s="2" customFormat="1" ht="39" customHeight="1">
      <c r="A12" s="97" t="s">
        <v>228</v>
      </c>
      <c r="B12" s="24" t="s">
        <v>282</v>
      </c>
      <c r="C12" s="13" t="s">
        <v>95</v>
      </c>
      <c r="D12" s="19">
        <v>96</v>
      </c>
      <c r="E12" s="18" t="s">
        <v>102</v>
      </c>
      <c r="F12" s="18" t="s">
        <v>106</v>
      </c>
      <c r="G12" s="10" t="s">
        <v>229</v>
      </c>
      <c r="H12" s="10">
        <v>408</v>
      </c>
      <c r="I12" s="10">
        <f>H12*P4</f>
        <v>25214</v>
      </c>
      <c r="O12">
        <f t="shared" si="1"/>
        <v>60</v>
      </c>
      <c r="P12">
        <f t="shared" si="0"/>
        <v>61.8</v>
      </c>
    </row>
    <row r="13" spans="1:16" ht="22.5" customHeight="1">
      <c r="A13" s="112" t="s">
        <v>91</v>
      </c>
      <c r="B13" s="113"/>
      <c r="C13" s="17"/>
      <c r="D13" s="17"/>
      <c r="E13" s="17"/>
      <c r="F13" s="16"/>
      <c r="G13" s="16"/>
      <c r="H13" s="15"/>
      <c r="I13" s="15"/>
      <c r="O13">
        <f t="shared" si="1"/>
        <v>60</v>
      </c>
      <c r="P13">
        <f t="shared" si="0"/>
        <v>61.8</v>
      </c>
    </row>
    <row r="14" spans="1:16" s="2" customFormat="1" ht="39.75" customHeight="1">
      <c r="A14" s="97" t="s">
        <v>230</v>
      </c>
      <c r="B14" s="24" t="s">
        <v>109</v>
      </c>
      <c r="C14" s="13" t="s">
        <v>96</v>
      </c>
      <c r="D14" s="19">
        <v>78</v>
      </c>
      <c r="E14" s="18" t="s">
        <v>103</v>
      </c>
      <c r="F14" s="18" t="s">
        <v>106</v>
      </c>
      <c r="G14" s="10" t="s">
        <v>231</v>
      </c>
      <c r="H14" s="10">
        <v>716</v>
      </c>
      <c r="I14" s="10">
        <f>H14*P6</f>
        <v>44249</v>
      </c>
      <c r="O14">
        <f t="shared" si="1"/>
        <v>60</v>
      </c>
      <c r="P14">
        <f t="shared" si="0"/>
        <v>61.8</v>
      </c>
    </row>
    <row r="15" spans="1:16" s="2" customFormat="1" ht="39.75" customHeight="1">
      <c r="A15" s="97" t="s">
        <v>232</v>
      </c>
      <c r="B15" s="24" t="s">
        <v>110</v>
      </c>
      <c r="C15" s="13" t="s">
        <v>94</v>
      </c>
      <c r="D15" s="19">
        <v>78</v>
      </c>
      <c r="E15" s="18" t="s">
        <v>101</v>
      </c>
      <c r="F15" s="18" t="s">
        <v>106</v>
      </c>
      <c r="G15" s="10" t="s">
        <v>233</v>
      </c>
      <c r="H15" s="10">
        <v>352</v>
      </c>
      <c r="I15" s="10">
        <f>H15*P7</f>
        <v>21754</v>
      </c>
      <c r="O15">
        <f t="shared" si="1"/>
        <v>60</v>
      </c>
      <c r="P15">
        <f t="shared" si="0"/>
        <v>61.8</v>
      </c>
    </row>
    <row r="16" spans="1:16" ht="22.5" customHeight="1">
      <c r="A16" s="112" t="s">
        <v>92</v>
      </c>
      <c r="B16" s="113"/>
      <c r="C16" s="17"/>
      <c r="D16" s="17"/>
      <c r="E16" s="17"/>
      <c r="F16" s="16"/>
      <c r="G16" s="16"/>
      <c r="H16" s="15"/>
      <c r="I16" s="15"/>
      <c r="O16">
        <f t="shared" si="1"/>
        <v>60</v>
      </c>
      <c r="P16">
        <f t="shared" si="0"/>
        <v>61.8</v>
      </c>
    </row>
    <row r="17" spans="1:16" s="2" customFormat="1" ht="39" customHeight="1">
      <c r="A17" s="97" t="s">
        <v>234</v>
      </c>
      <c r="B17" s="24" t="s">
        <v>235</v>
      </c>
      <c r="C17" s="13" t="s">
        <v>97</v>
      </c>
      <c r="D17" s="19" t="s">
        <v>98</v>
      </c>
      <c r="E17" s="18" t="s">
        <v>100</v>
      </c>
      <c r="F17" s="18" t="s">
        <v>107</v>
      </c>
      <c r="G17" s="10" t="s">
        <v>236</v>
      </c>
      <c r="H17" s="10">
        <v>572</v>
      </c>
      <c r="I17" s="10">
        <f>H17*P9</f>
        <v>35350</v>
      </c>
      <c r="O17">
        <f t="shared" si="1"/>
        <v>60</v>
      </c>
      <c r="P17">
        <f t="shared" si="0"/>
        <v>61.8</v>
      </c>
    </row>
    <row r="18" spans="1:16" s="2" customFormat="1" ht="39" customHeight="1">
      <c r="A18" s="97" t="s">
        <v>237</v>
      </c>
      <c r="B18" s="24" t="s">
        <v>238</v>
      </c>
      <c r="C18" s="13" t="s">
        <v>94</v>
      </c>
      <c r="D18" s="19" t="s">
        <v>99</v>
      </c>
      <c r="E18" s="18" t="s">
        <v>101</v>
      </c>
      <c r="F18" s="18" t="s">
        <v>108</v>
      </c>
      <c r="G18" s="10" t="s">
        <v>239</v>
      </c>
      <c r="H18" s="10">
        <v>852</v>
      </c>
      <c r="I18" s="10">
        <f>H18*P10</f>
        <v>52654</v>
      </c>
      <c r="O18">
        <f t="shared" si="1"/>
        <v>60</v>
      </c>
      <c r="P18">
        <f t="shared" si="0"/>
        <v>61.8</v>
      </c>
    </row>
    <row r="19" spans="1:9" ht="93.75" customHeight="1">
      <c r="A19" s="116" t="s">
        <v>322</v>
      </c>
      <c r="B19" s="117"/>
      <c r="C19" s="117"/>
      <c r="D19" s="117"/>
      <c r="E19" s="117"/>
      <c r="F19" s="117"/>
      <c r="G19" s="117"/>
      <c r="H19" s="117"/>
      <c r="I19" s="117"/>
    </row>
    <row r="20" ht="15">
      <c r="A20" s="20"/>
    </row>
  </sheetData>
  <sheetProtection/>
  <mergeCells count="13">
    <mergeCell ref="B7:B8"/>
    <mergeCell ref="E7:E8"/>
    <mergeCell ref="C7:C8"/>
    <mergeCell ref="D7:D8"/>
    <mergeCell ref="A9:B9"/>
    <mergeCell ref="A13:B13"/>
    <mergeCell ref="H7:I7"/>
    <mergeCell ref="A19:I19"/>
    <mergeCell ref="F7:F8"/>
    <mergeCell ref="G7:G8"/>
    <mergeCell ref="H8:I8"/>
    <mergeCell ref="A16:B16"/>
    <mergeCell ref="A7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8:H92"/>
  <sheetViews>
    <sheetView zoomScalePageLayoutView="0" workbookViewId="0" topLeftCell="A1">
      <pane ySplit="1" topLeftCell="A56" activePane="bottomLeft" state="frozen"/>
      <selection pane="topLeft" activeCell="A1" sqref="A1"/>
      <selection pane="bottomLeft" activeCell="B66" sqref="B66"/>
    </sheetView>
  </sheetViews>
  <sheetFormatPr defaultColWidth="9.33203125" defaultRowHeight="11.25"/>
  <cols>
    <col min="1" max="1" width="23" style="0" customWidth="1"/>
    <col min="2" max="2" width="97.5" style="0" bestFit="1" customWidth="1"/>
    <col min="3" max="3" width="21.83203125" style="0" customWidth="1"/>
    <col min="6" max="6" width="12.33203125" style="0" bestFit="1" customWidth="1"/>
    <col min="7" max="7" width="18.83203125" style="0" customWidth="1"/>
  </cols>
  <sheetData>
    <row r="8" spans="7:8" ht="15.75">
      <c r="G8" s="95" t="s">
        <v>23</v>
      </c>
      <c r="H8" s="95">
        <v>60</v>
      </c>
    </row>
    <row r="11" spans="1:7" s="1" customFormat="1" ht="15.75" customHeight="1">
      <c r="A11" s="122" t="s">
        <v>283</v>
      </c>
      <c r="B11" s="123" t="s">
        <v>284</v>
      </c>
      <c r="C11" s="125" t="s">
        <v>112</v>
      </c>
      <c r="D11" s="125" t="s">
        <v>42</v>
      </c>
      <c r="E11" s="21"/>
      <c r="F11" s="21"/>
      <c r="G11" s="96" t="s">
        <v>28</v>
      </c>
    </row>
    <row r="12" spans="1:7" s="1" customFormat="1" ht="15.75" customHeight="1">
      <c r="A12" s="122"/>
      <c r="B12" s="123"/>
      <c r="C12" s="125"/>
      <c r="D12" s="125"/>
      <c r="E12" s="130">
        <v>-0.14</v>
      </c>
      <c r="F12" s="111"/>
      <c r="G12" s="21" t="s">
        <v>29</v>
      </c>
    </row>
    <row r="13" spans="1:7" s="1" customFormat="1" ht="26.25" customHeight="1">
      <c r="A13" s="124" t="s">
        <v>114</v>
      </c>
      <c r="B13" s="124"/>
      <c r="C13" s="124"/>
      <c r="D13" s="124"/>
      <c r="E13" s="124"/>
      <c r="F13" s="124"/>
      <c r="G13" s="124"/>
    </row>
    <row r="14" spans="1:7" s="1" customFormat="1" ht="30" customHeight="1">
      <c r="A14" s="14" t="s">
        <v>279</v>
      </c>
      <c r="B14" s="12" t="s">
        <v>265</v>
      </c>
      <c r="C14" s="38" t="s">
        <v>280</v>
      </c>
      <c r="D14" s="13">
        <v>16</v>
      </c>
      <c r="E14" s="13"/>
      <c r="F14" s="94"/>
      <c r="G14" s="10"/>
    </row>
    <row r="15" spans="1:7" s="1" customFormat="1" ht="30" customHeight="1">
      <c r="A15" s="97" t="s">
        <v>260</v>
      </c>
      <c r="B15" s="12" t="s">
        <v>261</v>
      </c>
      <c r="C15" s="38" t="s">
        <v>262</v>
      </c>
      <c r="D15" s="13">
        <v>17</v>
      </c>
      <c r="E15" s="13">
        <f>115*0.86</f>
        <v>98.9</v>
      </c>
      <c r="F15" s="94">
        <f>E15*H8*1.03</f>
        <v>6112</v>
      </c>
      <c r="G15" s="10">
        <v>139</v>
      </c>
    </row>
    <row r="16" spans="1:7" s="1" customFormat="1" ht="30" customHeight="1">
      <c r="A16" s="97" t="s">
        <v>312</v>
      </c>
      <c r="B16" s="12" t="s">
        <v>261</v>
      </c>
      <c r="C16" s="38" t="s">
        <v>263</v>
      </c>
      <c r="D16" s="13" t="s">
        <v>264</v>
      </c>
      <c r="E16" s="13"/>
      <c r="F16" s="94"/>
      <c r="G16" s="10"/>
    </row>
    <row r="17" spans="1:7" s="1" customFormat="1" ht="30" customHeight="1">
      <c r="A17" s="97" t="s">
        <v>20</v>
      </c>
      <c r="B17" s="12" t="s">
        <v>265</v>
      </c>
      <c r="C17" s="38" t="s">
        <v>266</v>
      </c>
      <c r="D17" s="13">
        <v>18</v>
      </c>
      <c r="E17" s="13">
        <f>117*0.86</f>
        <v>100.62</v>
      </c>
      <c r="F17" s="94">
        <f>E17*H8*1.03</f>
        <v>6218</v>
      </c>
      <c r="G17" s="10">
        <v>143</v>
      </c>
    </row>
    <row r="18" spans="1:7" s="1" customFormat="1" ht="30" customHeight="1">
      <c r="A18" s="97" t="s">
        <v>313</v>
      </c>
      <c r="B18" s="12" t="s">
        <v>265</v>
      </c>
      <c r="C18" s="38" t="s">
        <v>267</v>
      </c>
      <c r="D18" s="13" t="s">
        <v>294</v>
      </c>
      <c r="E18" s="13">
        <f>115*0.86</f>
        <v>98.9</v>
      </c>
      <c r="F18" s="94">
        <f>E18*H8*1.03</f>
        <v>6112</v>
      </c>
      <c r="G18" s="10">
        <v>139</v>
      </c>
    </row>
    <row r="19" spans="1:7" s="1" customFormat="1" ht="30" customHeight="1">
      <c r="A19" s="97" t="s">
        <v>170</v>
      </c>
      <c r="B19" s="22" t="s">
        <v>46</v>
      </c>
      <c r="C19" s="38" t="s">
        <v>267</v>
      </c>
      <c r="D19" s="13">
        <v>19</v>
      </c>
      <c r="E19" s="13">
        <f>287*0.86</f>
        <v>246.82</v>
      </c>
      <c r="F19" s="94">
        <f>E19*H8*1.03</f>
        <v>15253</v>
      </c>
      <c r="G19" s="10">
        <v>289</v>
      </c>
    </row>
    <row r="20" spans="1:7" s="1" customFormat="1" ht="30" customHeight="1">
      <c r="A20" s="97" t="s">
        <v>300</v>
      </c>
      <c r="B20" s="22" t="s">
        <v>301</v>
      </c>
      <c r="C20" s="38" t="s">
        <v>268</v>
      </c>
      <c r="D20" s="13">
        <v>16</v>
      </c>
      <c r="E20" s="13"/>
      <c r="F20" s="94"/>
      <c r="G20" s="10"/>
    </row>
    <row r="21" spans="1:7" s="1" customFormat="1" ht="30" customHeight="1">
      <c r="A21" s="14" t="s">
        <v>217</v>
      </c>
      <c r="B21" s="12" t="s">
        <v>218</v>
      </c>
      <c r="C21" s="38" t="s">
        <v>281</v>
      </c>
      <c r="D21" s="13">
        <v>33</v>
      </c>
      <c r="E21" s="13"/>
      <c r="F21" s="94"/>
      <c r="G21" s="10"/>
    </row>
    <row r="22" spans="1:6" s="1" customFormat="1" ht="30" customHeight="1">
      <c r="A22" s="14" t="s">
        <v>21</v>
      </c>
      <c r="B22" s="22" t="s">
        <v>47</v>
      </c>
      <c r="C22" s="38" t="s">
        <v>270</v>
      </c>
      <c r="D22" s="13">
        <v>33</v>
      </c>
      <c r="E22" s="13"/>
      <c r="F22" s="94"/>
    </row>
    <row r="23" spans="1:7" s="1" customFormat="1" ht="30" customHeight="1">
      <c r="A23" s="14" t="s">
        <v>22</v>
      </c>
      <c r="B23" s="22" t="s">
        <v>48</v>
      </c>
      <c r="C23" s="38" t="s">
        <v>270</v>
      </c>
      <c r="D23" s="13">
        <v>34</v>
      </c>
      <c r="E23" s="13"/>
      <c r="F23" s="13"/>
      <c r="G23" s="10"/>
    </row>
    <row r="24" spans="1:7" s="1" customFormat="1" ht="30" customHeight="1">
      <c r="A24" s="97" t="s">
        <v>199</v>
      </c>
      <c r="B24" s="22" t="s">
        <v>269</v>
      </c>
      <c r="C24" s="38" t="s">
        <v>273</v>
      </c>
      <c r="D24" s="13">
        <v>30</v>
      </c>
      <c r="E24" s="13"/>
      <c r="F24" s="13"/>
      <c r="G24" s="10"/>
    </row>
    <row r="25" spans="1:7" s="1" customFormat="1" ht="30" customHeight="1">
      <c r="A25" s="97" t="s">
        <v>271</v>
      </c>
      <c r="B25" s="22" t="s">
        <v>272</v>
      </c>
      <c r="C25" s="38" t="s">
        <v>273</v>
      </c>
      <c r="D25" s="13" t="s">
        <v>274</v>
      </c>
      <c r="E25" s="13"/>
      <c r="F25" s="13"/>
      <c r="G25" s="10"/>
    </row>
    <row r="26" spans="1:7" s="1" customFormat="1" ht="30" customHeight="1">
      <c r="A26" s="97" t="s">
        <v>275</v>
      </c>
      <c r="B26" s="22" t="s">
        <v>276</v>
      </c>
      <c r="C26" s="38" t="s">
        <v>277</v>
      </c>
      <c r="D26" s="13" t="s">
        <v>278</v>
      </c>
      <c r="E26" s="13"/>
      <c r="F26" s="13"/>
      <c r="G26" s="10"/>
    </row>
    <row r="27" spans="1:7" s="1" customFormat="1" ht="26.25" customHeight="1">
      <c r="A27" s="124" t="s">
        <v>113</v>
      </c>
      <c r="B27" s="124"/>
      <c r="C27" s="124"/>
      <c r="D27" s="124"/>
      <c r="E27" s="124"/>
      <c r="F27" s="124"/>
      <c r="G27" s="124"/>
    </row>
    <row r="28" spans="1:7" s="1" customFormat="1" ht="30" customHeight="1">
      <c r="A28" s="28" t="s">
        <v>310</v>
      </c>
      <c r="B28" s="12" t="s">
        <v>240</v>
      </c>
      <c r="C28" s="38" t="s">
        <v>241</v>
      </c>
      <c r="D28" s="13" t="s">
        <v>242</v>
      </c>
      <c r="E28" s="13"/>
      <c r="F28" s="13"/>
      <c r="G28" s="10"/>
    </row>
    <row r="29" spans="1:7" s="1" customFormat="1" ht="30" customHeight="1">
      <c r="A29" s="97" t="s">
        <v>243</v>
      </c>
      <c r="B29" s="12" t="s">
        <v>244</v>
      </c>
      <c r="C29" s="38" t="s">
        <v>245</v>
      </c>
      <c r="D29" s="13" t="s">
        <v>246</v>
      </c>
      <c r="E29" s="13"/>
      <c r="F29" s="13"/>
      <c r="G29" s="10"/>
    </row>
    <row r="30" spans="1:7" s="1" customFormat="1" ht="30" customHeight="1">
      <c r="A30" s="97" t="s">
        <v>247</v>
      </c>
      <c r="B30" s="22" t="s">
        <v>49</v>
      </c>
      <c r="C30" s="38" t="s">
        <v>248</v>
      </c>
      <c r="D30" s="13">
        <v>41</v>
      </c>
      <c r="E30" s="13"/>
      <c r="F30" s="13"/>
      <c r="G30" s="10"/>
    </row>
    <row r="31" spans="1:7" s="1" customFormat="1" ht="30" customHeight="1">
      <c r="A31" s="28" t="s">
        <v>314</v>
      </c>
      <c r="B31" s="22" t="s">
        <v>50</v>
      </c>
      <c r="C31" s="38" t="s">
        <v>315</v>
      </c>
      <c r="D31" s="13">
        <v>38</v>
      </c>
      <c r="E31" s="13"/>
      <c r="F31" s="13"/>
      <c r="G31" s="10"/>
    </row>
    <row r="32" spans="1:7" s="1" customFormat="1" ht="30" customHeight="1">
      <c r="A32" s="97" t="s">
        <v>249</v>
      </c>
      <c r="B32" s="22" t="s">
        <v>250</v>
      </c>
      <c r="C32" s="38" t="s">
        <v>251</v>
      </c>
      <c r="D32" s="13">
        <v>55</v>
      </c>
      <c r="E32" s="13"/>
      <c r="F32" s="13"/>
      <c r="G32" s="10">
        <v>513</v>
      </c>
    </row>
    <row r="33" spans="1:7" s="1" customFormat="1" ht="30" customHeight="1">
      <c r="A33" s="97" t="s">
        <v>252</v>
      </c>
      <c r="B33" s="22" t="s">
        <v>51</v>
      </c>
      <c r="C33" s="38" t="s">
        <v>253</v>
      </c>
      <c r="D33" s="13">
        <v>55</v>
      </c>
      <c r="E33" s="13"/>
      <c r="F33" s="13"/>
      <c r="G33" s="10">
        <v>539</v>
      </c>
    </row>
    <row r="34" spans="1:7" s="1" customFormat="1" ht="30" customHeight="1">
      <c r="A34" s="28" t="s">
        <v>316</v>
      </c>
      <c r="B34" s="22" t="s">
        <v>51</v>
      </c>
      <c r="C34" s="38" t="s">
        <v>317</v>
      </c>
      <c r="D34" s="13">
        <v>53</v>
      </c>
      <c r="E34" s="13"/>
      <c r="F34" s="13"/>
      <c r="G34" s="10"/>
    </row>
    <row r="35" spans="1:7" s="1" customFormat="1" ht="30" customHeight="1">
      <c r="A35" s="97" t="s">
        <v>154</v>
      </c>
      <c r="B35" s="22" t="s">
        <v>155</v>
      </c>
      <c r="C35" s="38" t="s">
        <v>254</v>
      </c>
      <c r="D35" s="13">
        <v>53</v>
      </c>
      <c r="E35" s="13"/>
      <c r="F35" s="13"/>
      <c r="G35" s="10">
        <v>524</v>
      </c>
    </row>
    <row r="36" spans="1:7" s="1" customFormat="1" ht="30" customHeight="1">
      <c r="A36" s="28" t="s">
        <v>255</v>
      </c>
      <c r="B36" s="22" t="s">
        <v>256</v>
      </c>
      <c r="C36" s="38" t="s">
        <v>156</v>
      </c>
      <c r="D36" s="13" t="s">
        <v>257</v>
      </c>
      <c r="E36" s="13"/>
      <c r="F36" s="13"/>
      <c r="G36" s="10"/>
    </row>
    <row r="37" spans="1:7" s="2" customFormat="1" ht="30" customHeight="1">
      <c r="A37" s="97" t="s">
        <v>311</v>
      </c>
      <c r="B37" s="22" t="s">
        <v>296</v>
      </c>
      <c r="C37" s="38" t="s">
        <v>157</v>
      </c>
      <c r="D37" s="13">
        <v>96</v>
      </c>
      <c r="E37" s="13"/>
      <c r="F37" s="13"/>
      <c r="G37" s="10"/>
    </row>
    <row r="38" spans="1:7" s="2" customFormat="1" ht="30" customHeight="1">
      <c r="A38" s="28" t="s">
        <v>258</v>
      </c>
      <c r="B38" s="12" t="s">
        <v>259</v>
      </c>
      <c r="C38" s="38" t="s">
        <v>158</v>
      </c>
      <c r="D38" s="13">
        <v>110</v>
      </c>
      <c r="E38" s="13"/>
      <c r="F38" s="13"/>
      <c r="G38" s="10"/>
    </row>
    <row r="39" spans="1:7" s="1" customFormat="1" ht="26.25" customHeight="1">
      <c r="A39" s="124" t="s">
        <v>119</v>
      </c>
      <c r="B39" s="124"/>
      <c r="C39" s="124"/>
      <c r="D39" s="124"/>
      <c r="E39" s="124"/>
      <c r="F39" s="124"/>
      <c r="G39" s="124"/>
    </row>
    <row r="40" spans="1:7" s="1" customFormat="1" ht="15.75" customHeight="1">
      <c r="A40" s="122" t="s">
        <v>283</v>
      </c>
      <c r="B40" s="123" t="s">
        <v>284</v>
      </c>
      <c r="C40" s="125" t="s">
        <v>112</v>
      </c>
      <c r="D40" s="125" t="s">
        <v>42</v>
      </c>
      <c r="E40" s="21"/>
      <c r="F40" s="21"/>
      <c r="G40" s="125" t="s">
        <v>28</v>
      </c>
    </row>
    <row r="41" spans="1:7" s="1" customFormat="1" ht="15.75" customHeight="1">
      <c r="A41" s="122"/>
      <c r="B41" s="123"/>
      <c r="C41" s="125"/>
      <c r="D41" s="125"/>
      <c r="E41" s="21"/>
      <c r="F41" s="21"/>
      <c r="G41" s="125"/>
    </row>
    <row r="42" spans="1:7" s="2" customFormat="1" ht="51" customHeight="1">
      <c r="A42" s="28" t="s">
        <v>200</v>
      </c>
      <c r="B42" s="12" t="s">
        <v>201</v>
      </c>
      <c r="C42" s="38" t="s">
        <v>116</v>
      </c>
      <c r="D42" s="13">
        <v>340</v>
      </c>
      <c r="E42" s="13"/>
      <c r="F42" s="13"/>
      <c r="G42" s="13">
        <v>2819</v>
      </c>
    </row>
    <row r="43" spans="1:7" s="2" customFormat="1" ht="51" customHeight="1">
      <c r="A43" s="28" t="s">
        <v>202</v>
      </c>
      <c r="B43" s="12" t="s">
        <v>203</v>
      </c>
      <c r="C43" s="38" t="s">
        <v>117</v>
      </c>
      <c r="D43" s="13">
        <v>626</v>
      </c>
      <c r="E43" s="13"/>
      <c r="F43" s="13"/>
      <c r="G43" s="13">
        <v>4865</v>
      </c>
    </row>
    <row r="44" spans="1:7" s="2" customFormat="1" ht="51" customHeight="1">
      <c r="A44" s="28" t="s">
        <v>204</v>
      </c>
      <c r="B44" s="12" t="s">
        <v>205</v>
      </c>
      <c r="C44" s="38" t="s">
        <v>118</v>
      </c>
      <c r="D44" s="13">
        <v>850</v>
      </c>
      <c r="E44" s="13"/>
      <c r="F44" s="13"/>
      <c r="G44" s="13">
        <v>13690</v>
      </c>
    </row>
    <row r="45" spans="1:7" s="2" customFormat="1" ht="51" customHeight="1">
      <c r="A45" s="124" t="s">
        <v>126</v>
      </c>
      <c r="B45" s="124"/>
      <c r="C45" s="124"/>
      <c r="D45" s="124"/>
      <c r="E45" s="124"/>
      <c r="F45" s="124"/>
      <c r="G45" s="124"/>
    </row>
    <row r="46" spans="1:7" s="2" customFormat="1" ht="51" customHeight="1">
      <c r="A46" s="28" t="s">
        <v>120</v>
      </c>
      <c r="B46" s="12"/>
      <c r="C46" s="38" t="s">
        <v>149</v>
      </c>
      <c r="D46" s="13"/>
      <c r="E46" s="13"/>
      <c r="F46" s="13"/>
      <c r="G46" s="13">
        <v>15616</v>
      </c>
    </row>
    <row r="47" spans="1:7" s="2" customFormat="1" ht="51" customHeight="1">
      <c r="A47" s="28" t="s">
        <v>121</v>
      </c>
      <c r="B47" s="12"/>
      <c r="C47" s="38" t="s">
        <v>150</v>
      </c>
      <c r="D47" s="13"/>
      <c r="E47" s="13"/>
      <c r="F47" s="13"/>
      <c r="G47" s="13">
        <v>19850</v>
      </c>
    </row>
    <row r="48" spans="1:7" s="2" customFormat="1" ht="51" customHeight="1">
      <c r="A48" s="28" t="s">
        <v>122</v>
      </c>
      <c r="B48" s="12"/>
      <c r="C48" s="38" t="s">
        <v>148</v>
      </c>
      <c r="D48" s="13"/>
      <c r="E48" s="13"/>
      <c r="F48" s="13"/>
      <c r="G48" s="13">
        <v>23002</v>
      </c>
    </row>
    <row r="49" spans="1:7" s="2" customFormat="1" ht="51" customHeight="1">
      <c r="A49" s="28" t="s">
        <v>123</v>
      </c>
      <c r="B49" s="12"/>
      <c r="C49" s="38" t="s">
        <v>151</v>
      </c>
      <c r="D49" s="13"/>
      <c r="E49" s="13"/>
      <c r="F49" s="13"/>
      <c r="G49" s="13">
        <v>34524</v>
      </c>
    </row>
    <row r="50" spans="1:7" s="2" customFormat="1" ht="51" customHeight="1">
      <c r="A50" s="28" t="s">
        <v>124</v>
      </c>
      <c r="B50" s="12"/>
      <c r="C50" s="38" t="s">
        <v>152</v>
      </c>
      <c r="D50" s="13"/>
      <c r="E50" s="13"/>
      <c r="F50" s="13"/>
      <c r="G50" s="13">
        <v>39875</v>
      </c>
    </row>
    <row r="51" spans="1:7" s="2" customFormat="1" ht="51" customHeight="1">
      <c r="A51" s="28" t="s">
        <v>125</v>
      </c>
      <c r="B51" s="12"/>
      <c r="C51" s="38" t="s">
        <v>153</v>
      </c>
      <c r="D51" s="13"/>
      <c r="E51" s="13"/>
      <c r="F51" s="13"/>
      <c r="G51" s="13">
        <v>48810</v>
      </c>
    </row>
    <row r="52" spans="1:7" s="2" customFormat="1" ht="51" customHeight="1">
      <c r="A52" s="124" t="s">
        <v>127</v>
      </c>
      <c r="B52" s="124"/>
      <c r="C52" s="124"/>
      <c r="D52" s="124"/>
      <c r="E52" s="124"/>
      <c r="F52" s="124"/>
      <c r="G52" s="124"/>
    </row>
    <row r="53" spans="1:7" s="2" customFormat="1" ht="51" customHeight="1">
      <c r="A53" s="126"/>
      <c r="B53" s="126"/>
      <c r="C53" s="44" t="s">
        <v>133</v>
      </c>
      <c r="D53" s="128" t="s">
        <v>134</v>
      </c>
      <c r="E53" s="129"/>
      <c r="F53" s="129"/>
      <c r="G53" s="43" t="s">
        <v>28</v>
      </c>
    </row>
    <row r="54" spans="1:7" s="2" customFormat="1" ht="51" customHeight="1">
      <c r="A54" s="133"/>
      <c r="B54" s="134"/>
      <c r="C54" s="44" t="s">
        <v>135</v>
      </c>
      <c r="D54" s="136" t="s">
        <v>136</v>
      </c>
      <c r="E54" s="137"/>
      <c r="F54" s="137"/>
      <c r="G54" s="126"/>
    </row>
    <row r="55" spans="1:7" ht="11.25">
      <c r="A55" s="127"/>
      <c r="B55" s="135"/>
      <c r="C55" s="45" t="s">
        <v>137</v>
      </c>
      <c r="D55" s="138"/>
      <c r="E55" s="139"/>
      <c r="F55" s="139"/>
      <c r="G55" s="127"/>
    </row>
    <row r="56" spans="1:7" ht="25.5">
      <c r="A56" s="28" t="s">
        <v>138</v>
      </c>
      <c r="B56" s="12"/>
      <c r="C56" s="42" t="s">
        <v>128</v>
      </c>
      <c r="D56" s="120" t="s">
        <v>143</v>
      </c>
      <c r="E56" s="121"/>
      <c r="F56" s="121"/>
      <c r="G56" s="13">
        <v>34446</v>
      </c>
    </row>
    <row r="57" spans="1:7" ht="25.5">
      <c r="A57" s="28" t="s">
        <v>139</v>
      </c>
      <c r="B57" s="12"/>
      <c r="C57" s="38" t="s">
        <v>129</v>
      </c>
      <c r="D57" s="120" t="s">
        <v>144</v>
      </c>
      <c r="E57" s="121"/>
      <c r="F57" s="121"/>
      <c r="G57" s="13">
        <v>39328</v>
      </c>
    </row>
    <row r="58" spans="1:7" ht="25.5">
      <c r="A58" s="28" t="s">
        <v>140</v>
      </c>
      <c r="B58" s="12"/>
      <c r="C58" s="38" t="s">
        <v>130</v>
      </c>
      <c r="D58" s="120" t="s">
        <v>145</v>
      </c>
      <c r="E58" s="121"/>
      <c r="F58" s="121"/>
      <c r="G58" s="13">
        <v>59444</v>
      </c>
    </row>
    <row r="59" spans="1:7" ht="25.5">
      <c r="A59" s="28" t="s">
        <v>141</v>
      </c>
      <c r="B59" s="12"/>
      <c r="C59" s="38" t="s">
        <v>131</v>
      </c>
      <c r="D59" s="120" t="s">
        <v>146</v>
      </c>
      <c r="E59" s="121"/>
      <c r="F59" s="121"/>
      <c r="G59" s="13">
        <v>73595</v>
      </c>
    </row>
    <row r="60" spans="1:7" ht="25.5">
      <c r="A60" s="28" t="s">
        <v>142</v>
      </c>
      <c r="B60" s="12"/>
      <c r="C60" s="38" t="s">
        <v>132</v>
      </c>
      <c r="D60" s="120" t="s">
        <v>147</v>
      </c>
      <c r="E60" s="121"/>
      <c r="F60" s="121"/>
      <c r="G60" s="13">
        <v>83360</v>
      </c>
    </row>
    <row r="61" spans="1:7" ht="93" customHeight="1">
      <c r="A61" s="131" t="s">
        <v>323</v>
      </c>
      <c r="B61" s="132"/>
      <c r="C61" s="132"/>
      <c r="D61" s="132"/>
      <c r="E61" s="132"/>
      <c r="F61" s="132"/>
      <c r="G61" s="132"/>
    </row>
    <row r="66" spans="1:7" s="1" customFormat="1" ht="26.25" customHeight="1">
      <c r="A66"/>
      <c r="B66"/>
      <c r="C66"/>
      <c r="D66"/>
      <c r="E66"/>
      <c r="F66"/>
      <c r="G66"/>
    </row>
    <row r="82" spans="1:7" s="1" customFormat="1" ht="26.25" customHeight="1">
      <c r="A82"/>
      <c r="B82"/>
      <c r="C82"/>
      <c r="D82"/>
      <c r="E82"/>
      <c r="F82"/>
      <c r="G82"/>
    </row>
    <row r="89" spans="1:7" s="1" customFormat="1" ht="26.25" customHeight="1">
      <c r="A89"/>
      <c r="B89"/>
      <c r="C89"/>
      <c r="D89"/>
      <c r="E89"/>
      <c r="F89"/>
      <c r="G89"/>
    </row>
    <row r="90" spans="1:7" s="1" customFormat="1" ht="26.25" customHeight="1">
      <c r="A90"/>
      <c r="B90"/>
      <c r="C90"/>
      <c r="D90"/>
      <c r="E90"/>
      <c r="F90"/>
      <c r="G90"/>
    </row>
    <row r="91" spans="1:7" s="1" customFormat="1" ht="15.75" customHeight="1">
      <c r="A91"/>
      <c r="B91"/>
      <c r="C91"/>
      <c r="D91"/>
      <c r="E91"/>
      <c r="F91"/>
      <c r="G91"/>
    </row>
    <row r="92" spans="1:7" s="1" customFormat="1" ht="15.75" customHeight="1">
      <c r="A92"/>
      <c r="B92"/>
      <c r="C92"/>
      <c r="D92"/>
      <c r="E92"/>
      <c r="F92"/>
      <c r="G92"/>
    </row>
  </sheetData>
  <sheetProtection/>
  <mergeCells count="26">
    <mergeCell ref="A61:G61"/>
    <mergeCell ref="D58:F58"/>
    <mergeCell ref="D59:F59"/>
    <mergeCell ref="D60:F60"/>
    <mergeCell ref="A45:G45"/>
    <mergeCell ref="A52:G52"/>
    <mergeCell ref="A53:A55"/>
    <mergeCell ref="B53:B55"/>
    <mergeCell ref="D54:F55"/>
    <mergeCell ref="D56:F56"/>
    <mergeCell ref="D53:F53"/>
    <mergeCell ref="C40:C41"/>
    <mergeCell ref="D40:D41"/>
    <mergeCell ref="A13:G13"/>
    <mergeCell ref="A39:G39"/>
    <mergeCell ref="E12:F12"/>
    <mergeCell ref="D57:F57"/>
    <mergeCell ref="A11:A12"/>
    <mergeCell ref="B11:B12"/>
    <mergeCell ref="A27:G27"/>
    <mergeCell ref="G40:G41"/>
    <mergeCell ref="A40:A41"/>
    <mergeCell ref="B40:B41"/>
    <mergeCell ref="G54:G55"/>
    <mergeCell ref="C11:C12"/>
    <mergeCell ref="D11:D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ЭЛЕКОН, Прайс-лист на генераторы, сварочные агрегаты, сварочные аппараты, судовые электростанции, мотопомпы, двигатели, теплогенераторы, тепловые пушки, бетоносмесители. DH178, ED186, KG200, EP168, WP10-Bus, KM2V80, PFA-60K, FA-45K, FA-125K, CFA-80N, EPM46, KDE3500E, EPD2800E, EPDW190E, KDP30, PG36. Цены и стоимость. Производство завода-изготовителя ELEKON. Продажа в страны РФ и СНГ.</dc:title>
  <dc:subject>ЭЛЕКОН, Прайс-лист на генераторы, сварочные агрегаты, сварочные аппараты, судовые электростанции, мотопомпы, двигатели, теплогенераторы, тепловые пушки, бетоносмесители. DH178, ED186, KG200, EP168, WP10-Bus, KM2V80, PFA-60K, FA-45K, FA-125K, CFA-80N, EPM46, KDE3500E, EPD2800E, EPDW190E, KDP30, PG36. Цены и стоимость. Производство завода-изготовителя ELEKON. Продажа в страны РФ и СНГ.</dc:subject>
  <dc:creator>www.elekon.nt-rt.ru</dc:creator>
  <cp:keywords>ЭЛЕКОН, прайс, генераторы, сварочные, судовые, мотопомпы, двигатели, теплогенераторы, тепловые, пушки, бетоносмесители. DH178, ED186, PFA-60K, FA-45K, FA-125K, EPM46, EPD2800E, EPDW190E, PG36,  цены, стоимость, производство, завода, изготовителя, ELEKON, Новосибирск, продажа, Россию, Татарстан.</cp:keywords>
  <dc:description>ЭЛЕКОН, прайс, генераторы, сварочные, судовые, мотопомпы, двигатели, теплогенераторы, тепловые, пушки, бетоносмесители. 
DH178, ED186, PFA-60K, FA-45K, FA-125K, EPM46, EPD2800E, EPDW190E, PG36, цены, стоимость, производство, завода, 
изготовителя, ELEKON, Новосибирск, продажа, Россию, Татарстан.</dc:description>
  <cp:lastModifiedBy>Вадим</cp:lastModifiedBy>
  <cp:lastPrinted>2015-01-24T14:28:42Z</cp:lastPrinted>
  <dcterms:created xsi:type="dcterms:W3CDTF">2008-03-28T09:36:41Z</dcterms:created>
  <dcterms:modified xsi:type="dcterms:W3CDTF">2015-01-25T09:19:01Z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